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10" windowHeight="6525" tabRatio="959" activeTab="1"/>
  </bookViews>
  <sheets>
    <sheet name="summary" sheetId="1" r:id="rId1"/>
    <sheet name="Furniture" sheetId="2" r:id="rId2"/>
    <sheet name="BOQ_Interior work" sheetId="3" r:id="rId3"/>
  </sheets>
  <definedNames>
    <definedName name="Excel_BuiltIn_Print_Area" localSheetId="2">'BOQ_Interior work'!$A$1:$F$271</definedName>
    <definedName name="Excel_BuiltIn_Print_Area" localSheetId="1">'Furniture'!$A$1:$D$203</definedName>
    <definedName name="Excel_BuiltIn_Print_Titles" localSheetId="2">'BOQ_Interior work'!$10:$10</definedName>
    <definedName name="Excel_BuiltIn_Print_Titles" localSheetId="2">'BOQ_Interior work'!$A$10:$IP$10</definedName>
    <definedName name="_xlnm.Print_Area" localSheetId="1">'Furniture'!$A$1:$F$207</definedName>
  </definedNames>
  <calcPr fullCalcOnLoad="1"/>
</workbook>
</file>

<file path=xl/sharedStrings.xml><?xml version="1.0" encoding="utf-8"?>
<sst xmlns="http://schemas.openxmlformats.org/spreadsheetml/2006/main" count="430" uniqueCount="239">
  <si>
    <t>S  H  E  R  A  N       H  E  N  R  Y     A  S  S  O  C  I  A  T  E  S</t>
  </si>
  <si>
    <t>CHARTERED ARCHITECTS / DESIGNERS</t>
  </si>
  <si>
    <t>25/3, LAURIES ROAD,    COLOMBO 4</t>
  </si>
  <si>
    <t>TEL : 2591277     FAX :  5336694</t>
  </si>
  <si>
    <t>E-MAIL :         chrysant@slt.lk</t>
  </si>
  <si>
    <t>PROPOSED  INTERIOR FOR IWMI AUDITORIUM</t>
  </si>
  <si>
    <t>GRAND SUMMARY</t>
  </si>
  <si>
    <t>FURNITURE WORK</t>
  </si>
  <si>
    <t>INTERIOR WORK</t>
  </si>
  <si>
    <t>SUB TOTAL (01)</t>
  </si>
  <si>
    <t>DISCOUNT IF ANY</t>
  </si>
  <si>
    <t>SUB TOTAL (02)</t>
  </si>
  <si>
    <t>ADD: 10% CONTINGENCIES</t>
  </si>
  <si>
    <t>SUB TOTAL (03)</t>
  </si>
  <si>
    <t xml:space="preserve">TOTAL PROJECT COST WITHOUT VAT (WITH CONTINGENCIES)
</t>
  </si>
  <si>
    <t>PROPOSED  INTERIOR FOR IWMI AUDITORIUM   -FURNITURE WORK</t>
  </si>
  <si>
    <t xml:space="preserve"> </t>
  </si>
  <si>
    <t xml:space="preserve">ITEM </t>
  </si>
  <si>
    <t>DESCRIPTION</t>
  </si>
  <si>
    <t>UNIT</t>
  </si>
  <si>
    <t>QTY</t>
  </si>
  <si>
    <t>RATE  (Rs.)</t>
  </si>
  <si>
    <t>AMOUNT (Rs.)</t>
  </si>
  <si>
    <t>SECTION 01 - PRELIMINARIES</t>
  </si>
  <si>
    <t>SECTION: 01 - PRELIMINARIES / GENERAL CONDITIONS</t>
  </si>
  <si>
    <t>Project Particulars</t>
  </si>
  <si>
    <t>1.1.a</t>
  </si>
  <si>
    <t>Name of the Project:</t>
  </si>
  <si>
    <t>PROPOSED OFFICE INTERIOR FOR IWMI CRECHE -FURNITURE WORK</t>
  </si>
  <si>
    <t>1.1.b</t>
  </si>
  <si>
    <t>Nature of work</t>
  </si>
  <si>
    <t>The proposed work comprises the renovating Five storied building and interior works of the above building .</t>
  </si>
  <si>
    <t>1.1.c</t>
  </si>
  <si>
    <t>Location of site</t>
  </si>
  <si>
    <t>INTERNATIONAL WATER MANAGEMENT INSTITUTE, BATTARAMULLA</t>
  </si>
  <si>
    <t>1.1.d</t>
  </si>
  <si>
    <t>Name of Employer</t>
  </si>
  <si>
    <t>INTERNATIONAL WATER MANAGEMENT INSTITUTE</t>
  </si>
  <si>
    <t>1.1.e</t>
  </si>
  <si>
    <t>Name of Consultants</t>
  </si>
  <si>
    <t>SHERAN       HENRY     ASSOCIATES</t>
  </si>
  <si>
    <t xml:space="preserve">25/3,   </t>
  </si>
  <si>
    <t>LAURIES ROAD,</t>
  </si>
  <si>
    <t>COLOMBO 4</t>
  </si>
  <si>
    <t>Other Documents forming part of the Bills of Quantities</t>
  </si>
  <si>
    <t>The documents used to prepare the "Bills of Quantities"are as follows;</t>
  </si>
  <si>
    <t>1.2.a</t>
  </si>
  <si>
    <t>Architectural Drawings</t>
  </si>
  <si>
    <t>1.2.b</t>
  </si>
  <si>
    <t>Structural Drawings</t>
  </si>
  <si>
    <t>1.2.c</t>
  </si>
  <si>
    <t>Plumbing</t>
  </si>
  <si>
    <t>1.2.d</t>
  </si>
  <si>
    <t>Electrical</t>
  </si>
  <si>
    <t>1.2.3</t>
  </si>
  <si>
    <t>Schedule of finishes</t>
  </si>
  <si>
    <t>*</t>
  </si>
  <si>
    <t>The Bills of Quantities comprises the following sections</t>
  </si>
  <si>
    <t>Note</t>
  </si>
  <si>
    <t>SECTION 01 – FURNITURE</t>
  </si>
  <si>
    <r>
      <t xml:space="preserve">The cost of any other items that are </t>
    </r>
    <r>
      <rPr>
        <sz val="12"/>
        <rFont val="Times New Roman"/>
        <family val="1"/>
      </rPr>
      <t xml:space="preserve">necessary for the work , but not listed below or elsewhere in the " Bills of Quantities " shall be deemed to be included in the tender rates.
</t>
    </r>
  </si>
  <si>
    <t>All 2K high gloss paints finished to be high gloss spray painted with spraying in spray booth having hot blowing facility .</t>
  </si>
  <si>
    <t>Rate for all items shall include for insurance of work, Machinery &amp; Equipment, Plant, Materials, third party person &amp; property and Employer's personnel &amp; property at site as per the Contract.</t>
  </si>
  <si>
    <t>Rate for all items shall include for workers compensation insurance against accidents and injury to contractor's personnel as per the Contract.</t>
  </si>
  <si>
    <t>Contractor's Facilities</t>
  </si>
  <si>
    <t>Rate for all items shall include for constructing, maintaining, dismantling and removal on completion of the works, a temporary site office workshop and stores for perishable materials of adequate size and other facilities for the contractor's site management staff in accordance with the plans prepared by the contractor and concurred by the Architect</t>
  </si>
  <si>
    <t>Rate for all items shall include for setting out of works in accordance with drawing and other written information given by the Architect.</t>
  </si>
  <si>
    <t>Quality, Standards and Progress</t>
  </si>
  <si>
    <t>Rate for all items shall include for all cost in connection with preparing samples for testing, making arrangements for testing of materials, goods  etc., as stipulated in the specification, obtaining test reports and submitting the same to the Architect.</t>
  </si>
  <si>
    <t>Rate for items shall include for provision of shop drawings, bar schedules etc. for Architect's approval.</t>
  </si>
  <si>
    <t>Rate for items shall include maintenance manual report withing two weeks from completion ,should  include  provision of 2 sets of (hard copies and soft copies) as-built drawings of all services, specifications,test reports,warranty certificates etc. (Report should submit to Architect's  for approval.)</t>
  </si>
  <si>
    <t>Rate for all items shall include for providing all necessary safety measures to workmen at site conforming to the latest industrial safety regulation and as directed by the Architect.</t>
  </si>
  <si>
    <t>Rate for all items shall include for making adequate provision against air and noise pollution of surrounding areas. Hoarding and dust screens shall be provided to control dust escaping to surrounding areas.</t>
  </si>
  <si>
    <t>Rate for all items shall include for maintaining the site in a clean and orderly manner at all times and during the entire contract period.</t>
  </si>
  <si>
    <t>Rate for all items shall include for demobilization, removal of all rubbish &amp; debris and clearing up site on completion, leaving all in good order and handing over.</t>
  </si>
  <si>
    <t>Electricity and water to be supplied by client only for the construction work</t>
  </si>
  <si>
    <r>
      <t xml:space="preserve">Rate for all items shall include for providing any other work that the tenderer deems </t>
    </r>
    <r>
      <rPr>
        <sz val="12"/>
        <rFont val="Times New Roman"/>
        <family val="1"/>
      </rPr>
      <t xml:space="preserve">necessary for the proper execution and completion of the works ,but not listed above. Tenderer shall insert below the details of such work with costs. (If space provided is insufficient attach separate list)
</t>
    </r>
  </si>
  <si>
    <t>All works should be coordinate  with consultant and  other contractors</t>
  </si>
  <si>
    <t>SECTION 10 – FURNITURE</t>
  </si>
  <si>
    <t>Tables/ side return tops, credenza tops should be solid surface or Equivalent material.  All tables / cupboards should be on adjustable glides. The sides/ modesty panels to be in 18 mm thick Grey/ black melamine particle boards with a plastic edging to match. Centrally lockable mobile pedestal overall size 450 mm wide x 450 mm deep x 560 mm high with 3 drawers constructed with 18 mm thick Melamine particle boards, with drawer faces with cherry/ beech/black veneered MDF boards or beech/black melamine particle boards and 40 mm nylon castors. All locks, castors, handles and other fittings to be European origin "Haffele" or any other similar approved. Melamine particle board colour, drawer slides, locks and handles to approval. All tables should be inclusive of grommets to be located on site. All spray painted finishes should be high gloss and used CIC spray paint.</t>
  </si>
  <si>
    <t>All front office cupboards and drawers to be lockable and Key hole should be covered with plate.</t>
  </si>
  <si>
    <t>All material sample should be submit to the consultant  for approval before proceed</t>
  </si>
  <si>
    <t>Rate for pasting color stickers for the furniture items to be included to the rate as per the detail drawings of specified items.</t>
  </si>
  <si>
    <t>Rate shall include all melamine finish areas with edge banding. Color to be match with the furniture finish.</t>
  </si>
  <si>
    <t>The Contractor should include all the items specified in the detail drawings with reference to the code number to the rate even not specified in the BOQ description. No additional payment will made for any variations if specified in the detail drawings.</t>
  </si>
  <si>
    <t>Rate shall include for wire management holes ,necessary ventilation holes,wire management caps if necessary</t>
  </si>
  <si>
    <t>Rate for Variation Items will be paid pro rata basis</t>
  </si>
  <si>
    <t>Transport cost will be paid separately</t>
  </si>
  <si>
    <t>Contractor should take site measurement's equipment measurement before manufacture the furniture.</t>
  </si>
  <si>
    <t xml:space="preserve">Working hours will be 4.30 pm to 6.30am for working days ,24hrs for Weekends other holidays availability to be informed  by client </t>
  </si>
  <si>
    <t>TABLES, CUPBOARDS,RACKS,COUNTERS AND CHAIRS</t>
  </si>
  <si>
    <t>TABLES</t>
  </si>
  <si>
    <t xml:space="preserve">Ground floor </t>
  </si>
  <si>
    <r>
      <t xml:space="preserve">supply and fixing 1800 x750x 750 mm size Type </t>
    </r>
    <r>
      <rPr>
        <b/>
        <sz val="10"/>
        <rFont val="Times New Roman"/>
        <family val="1"/>
      </rPr>
      <t>AD-TB-01</t>
    </r>
    <r>
      <rPr>
        <b/>
        <sz val="11"/>
        <rFont val="Times New Roman"/>
        <family val="1"/>
      </rPr>
      <t xml:space="preserve"> </t>
    </r>
    <r>
      <rPr>
        <b/>
        <sz val="10"/>
        <rFont val="Times New Roman"/>
        <family val="1"/>
      </rPr>
      <t xml:space="preserve"> </t>
    </r>
    <r>
      <rPr>
        <sz val="10"/>
        <rFont val="Times New Roman"/>
        <family val="1"/>
      </rPr>
      <t xml:space="preserve">top to be </t>
    </r>
    <r>
      <rPr>
        <sz val="10"/>
        <color indexed="8"/>
        <rFont val="Times New Roman"/>
        <family val="1"/>
      </rPr>
      <t xml:space="preserve"> made out of 25mm thk approved colour melamine with </t>
    </r>
    <r>
      <rPr>
        <sz val="10"/>
        <color indexed="8"/>
        <rFont val="Times New Roman"/>
        <family val="1"/>
      </rPr>
      <t xml:space="preserve">edge banding </t>
    </r>
    <r>
      <rPr>
        <sz val="10"/>
        <color indexed="8"/>
        <rFont val="Times New Roman"/>
        <family val="1"/>
      </rPr>
      <t xml:space="preserve"> and legs to be75x50mm powder coated Section with provisions for wire.  This to be complete with approved colour melamine modesty panel as per the drawing and architect instruction. </t>
    </r>
  </si>
  <si>
    <t xml:space="preserve">Nr </t>
  </si>
  <si>
    <r>
      <t xml:space="preserve">supply and fixing 2600 x600x 750 mm size Type </t>
    </r>
    <r>
      <rPr>
        <b/>
        <sz val="10"/>
        <rFont val="Times New Roman"/>
        <family val="1"/>
      </rPr>
      <t xml:space="preserve">AD-TB-02 </t>
    </r>
    <r>
      <rPr>
        <sz val="10"/>
        <rFont val="Times New Roman"/>
        <family val="1"/>
      </rPr>
      <t xml:space="preserve">top to be </t>
    </r>
    <r>
      <rPr>
        <sz val="10"/>
        <color indexed="8"/>
        <rFont val="Times New Roman"/>
        <family val="1"/>
      </rPr>
      <t xml:space="preserve"> made out of 25mm thk approved colour melamine with </t>
    </r>
    <r>
      <rPr>
        <sz val="10"/>
        <color indexed="8"/>
        <rFont val="Times New Roman"/>
        <family val="1"/>
      </rPr>
      <t xml:space="preserve">edge banding </t>
    </r>
    <r>
      <rPr>
        <sz val="10"/>
        <color indexed="8"/>
        <rFont val="Times New Roman"/>
        <family val="1"/>
      </rPr>
      <t xml:space="preserve"> and legs to be75x50mm powder coated Section with provisions for wire.  This to be complete with approved colour melamine modesty panel as per the drawing and architect instruction. </t>
    </r>
  </si>
  <si>
    <r>
      <t xml:space="preserve">supply and fixing 900 x500x 750 mm size Type </t>
    </r>
    <r>
      <rPr>
        <b/>
        <sz val="10"/>
        <rFont val="Times New Roman"/>
        <family val="1"/>
      </rPr>
      <t xml:space="preserve">AD-TB-03 </t>
    </r>
    <r>
      <rPr>
        <sz val="10"/>
        <rFont val="Times New Roman"/>
        <family val="1"/>
      </rPr>
      <t xml:space="preserve">top to be </t>
    </r>
    <r>
      <rPr>
        <sz val="10"/>
        <color indexed="8"/>
        <rFont val="Times New Roman"/>
        <family val="1"/>
      </rPr>
      <t xml:space="preserve"> made out of 25mm thk approved colour melamine with </t>
    </r>
    <r>
      <rPr>
        <sz val="10"/>
        <color indexed="8"/>
        <rFont val="Times New Roman"/>
        <family val="1"/>
      </rPr>
      <t xml:space="preserve">edge banding </t>
    </r>
    <r>
      <rPr>
        <sz val="10"/>
        <color indexed="8"/>
        <rFont val="Times New Roman"/>
        <family val="1"/>
      </rPr>
      <t xml:space="preserve"> and legs to be75x50mm powder coated Section with provisions for wire.  This to be complete with approved colour melamine modesty panel as per the drawing and architect</t>
    </r>
    <r>
      <rPr>
        <sz val="11"/>
        <color indexed="8"/>
        <rFont val="Times New Roman"/>
        <family val="1"/>
      </rPr>
      <t xml:space="preserve"> </t>
    </r>
    <r>
      <rPr>
        <sz val="10"/>
        <color indexed="8"/>
        <rFont val="Times New Roman"/>
        <family val="1"/>
      </rPr>
      <t xml:space="preserve">instruction. </t>
    </r>
  </si>
  <si>
    <r>
      <t xml:space="preserve">supply and fixing 4910 x1200x 770 mm size Type </t>
    </r>
    <r>
      <rPr>
        <b/>
        <sz val="10"/>
        <rFont val="Times New Roman"/>
        <family val="1"/>
      </rPr>
      <t xml:space="preserve">MT-TB-01  </t>
    </r>
    <r>
      <rPr>
        <sz val="10"/>
        <rFont val="Times New Roman"/>
        <family val="1"/>
      </rPr>
      <t xml:space="preserve">top to be </t>
    </r>
    <r>
      <rPr>
        <sz val="10"/>
        <color indexed="8"/>
        <rFont val="Times New Roman"/>
        <family val="1"/>
      </rPr>
      <t xml:space="preserve"> made out of 25mm thk approved colour melamine with edge banding  and legs to be75x50mm &amp; 75x25mm powder coated Section with provisions for wire and  50x50mm powder coated frame This to be complete with approved colour melamine modesty panel as per the drawing and architect instruction. </t>
    </r>
  </si>
  <si>
    <r>
      <t xml:space="preserve">supply and fixing 3310 x1200x 770 mm size Type </t>
    </r>
    <r>
      <rPr>
        <b/>
        <sz val="10"/>
        <rFont val="Times New Roman"/>
        <family val="1"/>
      </rPr>
      <t xml:space="preserve">MT-TB-02  </t>
    </r>
    <r>
      <rPr>
        <sz val="10"/>
        <rFont val="Times New Roman"/>
        <family val="1"/>
      </rPr>
      <t xml:space="preserve">top to be </t>
    </r>
    <r>
      <rPr>
        <sz val="10"/>
        <color indexed="8"/>
        <rFont val="Times New Roman"/>
        <family val="1"/>
      </rPr>
      <t xml:space="preserve"> made out of 25mm thk approved colour melamine with edge banding  and legs to be75x50mm </t>
    </r>
    <r>
      <rPr>
        <sz val="10"/>
        <color indexed="8"/>
        <rFont val="Times New Roman"/>
        <family val="1"/>
      </rPr>
      <t>&amp; 75x25mm</t>
    </r>
    <r>
      <rPr>
        <sz val="10"/>
        <color indexed="8"/>
        <rFont val="Times New Roman"/>
        <family val="1"/>
      </rPr>
      <t xml:space="preserve"> powder coated Section with provisions for wire and  50x50mm powder coated frame This to be complete with approved colour melamine modesty panel as per the drawing and architect instruction. </t>
    </r>
  </si>
  <si>
    <r>
      <t xml:space="preserve">Supplying and fixing of  800mm dia </t>
    </r>
    <r>
      <rPr>
        <b/>
        <sz val="12"/>
        <rFont val="Candara"/>
        <family val="2"/>
      </rPr>
      <t xml:space="preserve"> </t>
    </r>
    <r>
      <rPr>
        <b/>
        <sz val="10"/>
        <rFont val="Times New Roman"/>
        <family val="1"/>
      </rPr>
      <t>CC</t>
    </r>
    <r>
      <rPr>
        <b/>
        <sz val="10"/>
        <color indexed="8"/>
        <rFont val="Times New Roman"/>
        <family val="1"/>
      </rPr>
      <t>-T</t>
    </r>
    <r>
      <rPr>
        <b/>
        <sz val="10"/>
        <color indexed="8"/>
        <rFont val="Times New Roman"/>
        <family val="1"/>
      </rPr>
      <t>B-00</t>
    </r>
    <r>
      <rPr>
        <b/>
        <sz val="10"/>
        <rFont val="Times New Roman"/>
        <family val="1"/>
      </rPr>
      <t xml:space="preserve"> </t>
    </r>
    <r>
      <rPr>
        <sz val="10"/>
        <rFont val="Times New Roman"/>
        <family val="1"/>
      </rPr>
      <t xml:space="preserve"> ,made out of  </t>
    </r>
    <r>
      <rPr>
        <sz val="10"/>
        <color indexed="8"/>
        <rFont val="Times New Roman"/>
        <family val="1"/>
      </rPr>
      <t xml:space="preserve">approved colour  formica pasted </t>
    </r>
    <r>
      <rPr>
        <sz val="10"/>
        <rFont val="Times New Roman"/>
        <family val="1"/>
      </rPr>
      <t xml:space="preserve">1'' thk plywood  top with 50mmx50mm steel </t>
    </r>
    <r>
      <rPr>
        <sz val="10"/>
        <color indexed="8"/>
        <rFont val="Times New Roman"/>
        <family val="1"/>
      </rPr>
      <t>pole fixed</t>
    </r>
    <r>
      <rPr>
        <sz val="10"/>
        <rFont val="Times New Roman"/>
        <family val="1"/>
      </rPr>
      <t xml:space="preserve"> 10mm thk powder coated  heavy duty plate edges of the plate to be rounded and neatly finish  as per the detail drawing and architects instructions.</t>
    </r>
  </si>
  <si>
    <r>
      <t xml:space="preserve">supply and fixing 3000 x 600x 900 mm size table Type </t>
    </r>
    <r>
      <rPr>
        <b/>
        <sz val="10"/>
        <color indexed="8"/>
        <rFont val="Times New Roman"/>
        <family val="1"/>
      </rPr>
      <t>CC-TB</t>
    </r>
    <r>
      <rPr>
        <b/>
        <sz val="10"/>
        <color indexed="8"/>
        <rFont val="Times New Roman"/>
        <family val="1"/>
      </rPr>
      <t>-01</t>
    </r>
    <r>
      <rPr>
        <sz val="10"/>
        <color indexed="8"/>
        <rFont val="Times New Roman"/>
        <family val="1"/>
      </rPr>
      <t xml:space="preserve"> top to be  made out of 25mm thk solid surface  and back panel  and drawer unit to be approved colur MDF as per the drawing and architect instruction. </t>
    </r>
  </si>
  <si>
    <r>
      <t xml:space="preserve">supply and fixing (3210+2500) x 600x 900 mm size L shaped counter  Type </t>
    </r>
    <r>
      <rPr>
        <b/>
        <sz val="10"/>
        <rFont val="Times New Roman"/>
        <family val="1"/>
      </rPr>
      <t>CC-PT</t>
    </r>
    <r>
      <rPr>
        <b/>
        <sz val="10"/>
        <rFont val="Times New Roman"/>
        <family val="1"/>
      </rPr>
      <t>-01</t>
    </r>
    <r>
      <rPr>
        <sz val="10"/>
        <color indexed="8"/>
        <rFont val="Times New Roman"/>
        <family val="1"/>
      </rPr>
      <t xml:space="preserve"> top to be  made out of 25mm thk solid surface  and cupboard to be made out of 18mm spay painted eco board with finger grip This to be complete with shelf and  lockable doors and solid surface back spalsh as per the drawing and architect instruction. Rate shall include for SS ''Franke” sink with tap</t>
    </r>
  </si>
  <si>
    <r>
      <t xml:space="preserve">Supplying and fixing of rectangular melamine  table with S/S wheels  size 1000x600x750mm this to be complete as same as existing table design at yellow river auditorium </t>
    </r>
    <r>
      <rPr>
        <sz val="10"/>
        <color indexed="8"/>
        <rFont val="Times New Roman"/>
        <family val="1"/>
      </rPr>
      <t>as per the architect instruction.</t>
    </r>
  </si>
  <si>
    <r>
      <t xml:space="preserve">Supplying and fixing of Triangular shape corner  melamine  table with S/S wheels  size 600x600x750mm  this to be complete as same as existing table design at yellow river auditorium </t>
    </r>
    <r>
      <rPr>
        <sz val="10"/>
        <color indexed="8"/>
        <rFont val="Times New Roman"/>
        <family val="1"/>
      </rPr>
      <t>as per the architect instruction.</t>
    </r>
  </si>
  <si>
    <r>
      <t xml:space="preserve">Supplying and fixing of Narrow rectangular  melamine  table with S/S wheels  size 1800x480x750mm this to be complete as same as existing table design at yellow river auditorium </t>
    </r>
    <r>
      <rPr>
        <sz val="10"/>
        <color indexed="8"/>
        <rFont val="Times New Roman"/>
        <family val="1"/>
      </rPr>
      <t>as per the architect instruction.</t>
    </r>
  </si>
  <si>
    <r>
      <t>1</t>
    </r>
    <r>
      <rPr>
        <vertAlign val="superscript"/>
        <sz val="11"/>
        <rFont val="Times New Roman"/>
        <family val="1"/>
      </rPr>
      <t>st</t>
    </r>
    <r>
      <rPr>
        <sz val="11"/>
        <rFont val="Times New Roman"/>
        <family val="1"/>
      </rPr>
      <t xml:space="preserve"> floor</t>
    </r>
  </si>
  <si>
    <r>
      <t xml:space="preserve">supply and fixing 1500 x 750x 750 mm size table 900x750 x750mm side return,  quarter curve table  Type </t>
    </r>
    <r>
      <rPr>
        <b/>
        <sz val="10"/>
        <rFont val="Times New Roman"/>
        <family val="1"/>
      </rPr>
      <t>OF</t>
    </r>
    <r>
      <rPr>
        <b/>
        <sz val="10"/>
        <color indexed="8"/>
        <rFont val="Times New Roman"/>
        <family val="1"/>
      </rPr>
      <t>-TB-01</t>
    </r>
    <r>
      <rPr>
        <sz val="10"/>
        <color indexed="8"/>
        <rFont val="Times New Roman"/>
        <family val="1"/>
      </rPr>
      <t xml:space="preserve"> top to be  made out of 25mm thk white melamine and legs to be 75x50mm,50X25mm ,25x25mm  powder coated GI box bar Section structure  with   melamine modesty panel  . This to be complete with storage with lockable drawers and cupboard  as per the drawing and architect instruction. </t>
    </r>
  </si>
  <si>
    <r>
      <t xml:space="preserve">Supplying and fixing of  1200mm dia </t>
    </r>
    <r>
      <rPr>
        <b/>
        <sz val="10"/>
        <rFont val="Candara"/>
        <family val="2"/>
      </rPr>
      <t xml:space="preserve"> </t>
    </r>
    <r>
      <rPr>
        <b/>
        <sz val="10"/>
        <rFont val="Times New Roman"/>
        <family val="1"/>
      </rPr>
      <t>OF</t>
    </r>
    <r>
      <rPr>
        <b/>
        <sz val="10"/>
        <color indexed="8"/>
        <rFont val="Times New Roman"/>
        <family val="1"/>
      </rPr>
      <t>-TB-02</t>
    </r>
    <r>
      <rPr>
        <b/>
        <sz val="10"/>
        <rFont val="Times New Roman"/>
        <family val="1"/>
      </rPr>
      <t xml:space="preserve"> </t>
    </r>
    <r>
      <rPr>
        <sz val="10"/>
        <rFont val="Times New Roman"/>
        <family val="1"/>
      </rPr>
      <t xml:space="preserve"> ,made out of chamfered edge MDF top with 10mm thk toughened glass with pencil edge and </t>
    </r>
    <r>
      <rPr>
        <sz val="10"/>
        <color indexed="8"/>
        <rFont val="Times New Roman"/>
        <family val="1"/>
      </rPr>
      <t>75mm dia brush finish SS pole fixed</t>
    </r>
    <r>
      <rPr>
        <sz val="10"/>
        <rFont val="Times New Roman"/>
        <family val="1"/>
      </rPr>
      <t xml:space="preserve"> 10</t>
    </r>
    <r>
      <rPr>
        <sz val="10"/>
        <color indexed="8"/>
        <rFont val="Times New Roman"/>
        <family val="1"/>
      </rPr>
      <t>mm thk powder coated  heavy duty plate fixed to the floor with steel anchor bolt,edges of the plate to be rounded and neatly finish</t>
    </r>
    <r>
      <rPr>
        <sz val="10"/>
        <rFont val="Times New Roman"/>
        <family val="1"/>
      </rPr>
      <t xml:space="preserve">  as per the detail drawing and architects instructions.</t>
    </r>
  </si>
  <si>
    <r>
      <t xml:space="preserve">supply and fixing 1500 x 750x 750 mm size Type </t>
    </r>
    <r>
      <rPr>
        <b/>
        <sz val="10"/>
        <rFont val="Times New Roman"/>
        <family val="1"/>
      </rPr>
      <t xml:space="preserve">WS-TB-01  </t>
    </r>
    <r>
      <rPr>
        <sz val="10"/>
        <rFont val="Times New Roman"/>
        <family val="1"/>
      </rPr>
      <t xml:space="preserve">top to be </t>
    </r>
    <r>
      <rPr>
        <sz val="10"/>
        <color indexed="8"/>
        <rFont val="Times New Roman"/>
        <family val="1"/>
      </rPr>
      <t xml:space="preserve"> made out of 25mm thk approved colour melamine with </t>
    </r>
    <r>
      <rPr>
        <sz val="10"/>
        <color indexed="8"/>
        <rFont val="Times New Roman"/>
        <family val="1"/>
      </rPr>
      <t xml:space="preserve">edge banding </t>
    </r>
    <r>
      <rPr>
        <sz val="10"/>
        <color indexed="8"/>
        <rFont val="Times New Roman"/>
        <family val="1"/>
      </rPr>
      <t xml:space="preserve"> and </t>
    </r>
    <r>
      <rPr>
        <sz val="10"/>
        <color indexed="8"/>
        <rFont val="Times New Roman"/>
        <family val="1"/>
      </rPr>
      <t>75x50mm,50X25mm ,25x25mm  powder coated GI box bar Section structure</t>
    </r>
    <r>
      <rPr>
        <sz val="10"/>
        <color indexed="8"/>
        <rFont val="Times New Roman"/>
        <family val="1"/>
      </rPr>
      <t xml:space="preserve"> with provisions for wire.  This to be complete with approved colour melamine modesty panel as per the drawing and architect instruction. Rate shall include for supply 1nos of mobile pedestal .</t>
    </r>
  </si>
  <si>
    <r>
      <t xml:space="preserve">Supplying and fixing of  2600x400x750 size </t>
    </r>
    <r>
      <rPr>
        <b/>
        <sz val="10"/>
        <rFont val="Times New Roman"/>
        <family val="1"/>
      </rPr>
      <t>OF-CB-01</t>
    </r>
    <r>
      <rPr>
        <sz val="10"/>
        <rFont val="Times New Roman"/>
        <family val="1"/>
      </rPr>
      <t xml:space="preserve"> ,made out of 19mm thk timber textured melamine  this to be complete with19mm thk  lockable melamine doors with SS handle and locks and shelves as per the detail drawing and architects instructions.</t>
    </r>
  </si>
  <si>
    <r>
      <t xml:space="preserve">supply and fixing 2450 x1200x 770 mm size Type </t>
    </r>
    <r>
      <rPr>
        <b/>
        <sz val="10"/>
        <rFont val="Times New Roman"/>
        <family val="1"/>
      </rPr>
      <t xml:space="preserve">MT-TB-03  </t>
    </r>
    <r>
      <rPr>
        <sz val="10"/>
        <rFont val="Times New Roman"/>
        <family val="1"/>
      </rPr>
      <t xml:space="preserve">top to be </t>
    </r>
    <r>
      <rPr>
        <sz val="10"/>
        <color indexed="8"/>
        <rFont val="Times New Roman"/>
        <family val="1"/>
      </rPr>
      <t xml:space="preserve"> made out of 25mm thk approved colour melamine with edge banding  and legs to be75x50mm </t>
    </r>
    <r>
      <rPr>
        <sz val="10"/>
        <color indexed="8"/>
        <rFont val="Times New Roman"/>
        <family val="1"/>
      </rPr>
      <t>&amp; 75x25mm</t>
    </r>
    <r>
      <rPr>
        <sz val="10"/>
        <color indexed="8"/>
        <rFont val="Times New Roman"/>
        <family val="1"/>
      </rPr>
      <t xml:space="preserve"> powder coated Section with provisions for wire and  50x50mm powder coated frame This to be complete with approved colour melamine modesty panel as per the drawing and architect instruction. </t>
    </r>
  </si>
  <si>
    <t>600mm dia Round Stool VIP lounge &amp; front lobby</t>
  </si>
  <si>
    <t>1200mm dia Round Stool coffee corner VIP lounge and Coffee corner ( Code RS trading CL832 R )</t>
  </si>
  <si>
    <t>Rectangular  Stool front lobby ( Code RS trading CL832L )</t>
  </si>
  <si>
    <t>CHAIRS</t>
  </si>
  <si>
    <r>
      <t xml:space="preserve">Supplying of </t>
    </r>
    <r>
      <rPr>
        <b/>
        <sz val="10"/>
        <rFont val="Times New Roman"/>
        <family val="1"/>
      </rPr>
      <t>AD</t>
    </r>
    <r>
      <rPr>
        <sz val="10"/>
        <rFont val="Times New Roman"/>
        <family val="1"/>
      </rPr>
      <t>-</t>
    </r>
    <r>
      <rPr>
        <b/>
        <sz val="10"/>
        <rFont val="Times New Roman"/>
        <family val="1"/>
      </rPr>
      <t xml:space="preserve">CH -01  </t>
    </r>
    <r>
      <rPr>
        <sz val="10"/>
        <rFont val="Times New Roman"/>
        <family val="1"/>
      </rPr>
      <t xml:space="preserve"> Auditorium Chairs  as per the architects instruction (code-Fursys CH4411FZ)</t>
    </r>
  </si>
  <si>
    <r>
      <t xml:space="preserve">Supplying of </t>
    </r>
    <r>
      <rPr>
        <b/>
        <sz val="10"/>
        <rFont val="Times New Roman"/>
        <family val="1"/>
      </rPr>
      <t>AD</t>
    </r>
    <r>
      <rPr>
        <sz val="10"/>
        <rFont val="Times New Roman"/>
        <family val="1"/>
      </rPr>
      <t>-</t>
    </r>
    <r>
      <rPr>
        <b/>
        <sz val="10"/>
        <rFont val="Times New Roman"/>
        <family val="1"/>
      </rPr>
      <t xml:space="preserve">CH -02  </t>
    </r>
    <r>
      <rPr>
        <sz val="10"/>
        <rFont val="Times New Roman"/>
        <family val="1"/>
      </rPr>
      <t xml:space="preserve"> Auditorium Chair 2  as per the architects instruction (code- Delmage CIR64TW)</t>
    </r>
  </si>
  <si>
    <r>
      <t xml:space="preserve">Supplying of </t>
    </r>
    <r>
      <rPr>
        <b/>
        <sz val="10"/>
        <rFont val="Times New Roman"/>
        <family val="1"/>
      </rPr>
      <t>CC</t>
    </r>
    <r>
      <rPr>
        <sz val="10"/>
        <rFont val="Times New Roman"/>
        <family val="1"/>
      </rPr>
      <t>-</t>
    </r>
    <r>
      <rPr>
        <b/>
        <sz val="10"/>
        <rFont val="Times New Roman"/>
        <family val="1"/>
      </rPr>
      <t xml:space="preserve">CH -01  </t>
    </r>
    <r>
      <rPr>
        <sz val="10"/>
        <rFont val="Times New Roman"/>
        <family val="1"/>
      </rPr>
      <t xml:space="preserve"> Cofee corner Chair   as per the architects instruction (code- Space CHA164)</t>
    </r>
  </si>
  <si>
    <r>
      <t xml:space="preserve">Supplying of </t>
    </r>
    <r>
      <rPr>
        <b/>
        <sz val="10"/>
        <rFont val="Times New Roman"/>
        <family val="1"/>
      </rPr>
      <t xml:space="preserve">CC-ST -01  </t>
    </r>
    <r>
      <rPr>
        <sz val="10"/>
        <rFont val="Times New Roman"/>
        <family val="1"/>
      </rPr>
      <t xml:space="preserve"> Cofee corner Stools   as per the architects instruction (code-Space STL 021)</t>
    </r>
  </si>
  <si>
    <r>
      <t xml:space="preserve">Supplying of </t>
    </r>
    <r>
      <rPr>
        <b/>
        <sz val="10"/>
        <rFont val="Times New Roman"/>
        <family val="1"/>
      </rPr>
      <t>MT</t>
    </r>
    <r>
      <rPr>
        <sz val="10"/>
        <rFont val="Times New Roman"/>
        <family val="1"/>
      </rPr>
      <t>-</t>
    </r>
    <r>
      <rPr>
        <b/>
        <sz val="10"/>
        <rFont val="Times New Roman"/>
        <family val="1"/>
      </rPr>
      <t xml:space="preserve">CH -01  </t>
    </r>
    <r>
      <rPr>
        <sz val="10"/>
        <rFont val="Times New Roman"/>
        <family val="1"/>
      </rPr>
      <t xml:space="preserve"> Meeting room Chair   as per the architects instruction (code-Delmage COL64TW))</t>
    </r>
  </si>
  <si>
    <r>
      <t xml:space="preserve">Supplying of </t>
    </r>
    <r>
      <rPr>
        <b/>
        <sz val="10"/>
        <rFont val="Times New Roman"/>
        <family val="1"/>
      </rPr>
      <t>WS</t>
    </r>
    <r>
      <rPr>
        <sz val="10"/>
        <rFont val="Times New Roman"/>
        <family val="1"/>
      </rPr>
      <t>-</t>
    </r>
    <r>
      <rPr>
        <b/>
        <sz val="10"/>
        <rFont val="Times New Roman"/>
        <family val="1"/>
      </rPr>
      <t xml:space="preserve">CH -01  </t>
    </r>
    <r>
      <rPr>
        <sz val="10"/>
        <rFont val="Times New Roman"/>
        <family val="1"/>
      </rPr>
      <t xml:space="preserve"> Work station Chair   as per the architects instruction (code- Delamge CIR69SW-MB)</t>
    </r>
  </si>
  <si>
    <r>
      <t xml:space="preserve">Supplying of </t>
    </r>
    <r>
      <rPr>
        <b/>
        <sz val="10"/>
        <rFont val="Times New Roman"/>
        <family val="1"/>
      </rPr>
      <t>OF</t>
    </r>
    <r>
      <rPr>
        <sz val="10"/>
        <rFont val="Times New Roman"/>
        <family val="1"/>
      </rPr>
      <t>-</t>
    </r>
    <r>
      <rPr>
        <b/>
        <sz val="10"/>
        <rFont val="Times New Roman"/>
        <family val="1"/>
      </rPr>
      <t xml:space="preserve">CH -01  </t>
    </r>
    <r>
      <rPr>
        <sz val="10"/>
        <rFont val="Times New Roman"/>
        <family val="1"/>
      </rPr>
      <t xml:space="preserve"> Officers Chair   as per the architects instruction (code-Delmage CIR64TW)</t>
    </r>
  </si>
  <si>
    <r>
      <t xml:space="preserve">Supplying of </t>
    </r>
    <r>
      <rPr>
        <b/>
        <sz val="10"/>
        <rFont val="Times New Roman"/>
        <family val="1"/>
      </rPr>
      <t>OF</t>
    </r>
    <r>
      <rPr>
        <sz val="10"/>
        <rFont val="Times New Roman"/>
        <family val="1"/>
      </rPr>
      <t>-</t>
    </r>
    <r>
      <rPr>
        <b/>
        <sz val="10"/>
        <rFont val="Times New Roman"/>
        <family val="1"/>
      </rPr>
      <t xml:space="preserve">CH -02  </t>
    </r>
    <r>
      <rPr>
        <sz val="10"/>
        <rFont val="Times New Roman"/>
        <family val="1"/>
      </rPr>
      <t xml:space="preserve"> Officers customer Chair   as per the architects instruction (code-Delmage CNL40BA)</t>
    </r>
  </si>
  <si>
    <r>
      <t xml:space="preserve">Supplying of </t>
    </r>
    <r>
      <rPr>
        <b/>
        <sz val="10"/>
        <rFont val="Times New Roman"/>
        <family val="1"/>
      </rPr>
      <t>OF</t>
    </r>
    <r>
      <rPr>
        <sz val="10"/>
        <rFont val="Times New Roman"/>
        <family val="1"/>
      </rPr>
      <t>-</t>
    </r>
    <r>
      <rPr>
        <b/>
        <sz val="10"/>
        <rFont val="Times New Roman"/>
        <family val="1"/>
      </rPr>
      <t xml:space="preserve">CH -03 </t>
    </r>
    <r>
      <rPr>
        <sz val="10"/>
        <rFont val="Times New Roman"/>
        <family val="1"/>
      </rPr>
      <t xml:space="preserve"> Director Office meeting Chair   as per the architects instruction </t>
    </r>
    <r>
      <rPr>
        <sz val="10"/>
        <color indexed="8"/>
        <rFont val="Times New Roman"/>
        <family val="1"/>
      </rPr>
      <t>(code- Space CHA164)</t>
    </r>
  </si>
  <si>
    <t>Supplying of double  sofa  at VIP lounge,cofee corner and front lobby as per the architects instruction (code- Fursys CS4603Z)</t>
  </si>
  <si>
    <r>
      <t>Supplying of Single seater sofa 01 at  VIP longe</t>
    </r>
    <r>
      <rPr>
        <b/>
        <sz val="11"/>
        <rFont val="Times New Roman"/>
        <family val="1"/>
      </rPr>
      <t xml:space="preserve"> </t>
    </r>
    <r>
      <rPr>
        <sz val="10"/>
        <rFont val="Times New Roman"/>
        <family val="1"/>
      </rPr>
      <t xml:space="preserve">as per the architects instruction (code- </t>
    </r>
    <r>
      <rPr>
        <sz val="10"/>
        <color indexed="8"/>
        <rFont val="Times New Roman"/>
        <family val="1"/>
      </rPr>
      <t xml:space="preserve">Fursys </t>
    </r>
    <r>
      <rPr>
        <sz val="10"/>
        <rFont val="Times New Roman"/>
        <family val="1"/>
      </rPr>
      <t>CS4601Z)</t>
    </r>
  </si>
  <si>
    <r>
      <t xml:space="preserve">Supplying of Single seater sofa 02 at  front lobby </t>
    </r>
    <r>
      <rPr>
        <b/>
        <sz val="10"/>
        <rFont val="Times New Roman"/>
        <family val="1"/>
      </rPr>
      <t xml:space="preserve"> </t>
    </r>
    <r>
      <rPr>
        <sz val="10"/>
        <rFont val="Times New Roman"/>
        <family val="1"/>
      </rPr>
      <t>as per the architects instruction (code-</t>
    </r>
    <r>
      <rPr>
        <sz val="10"/>
        <color indexed="8"/>
        <rFont val="Times New Roman"/>
        <family val="1"/>
      </rPr>
      <t xml:space="preserve">Fursys </t>
    </r>
    <r>
      <rPr>
        <sz val="10"/>
        <rFont val="Times New Roman"/>
        <family val="1"/>
      </rPr>
      <t>CS7801LZ)</t>
    </r>
  </si>
  <si>
    <r>
      <t>Supplying of Single seater sofa 03 at Lobby and  VIP Lounge    as per the architects instruction (code-</t>
    </r>
    <r>
      <rPr>
        <sz val="10"/>
        <color indexed="8"/>
        <rFont val="Times New Roman"/>
        <family val="1"/>
      </rPr>
      <t xml:space="preserve">Fursys </t>
    </r>
    <r>
      <rPr>
        <sz val="10"/>
        <rFont val="Times New Roman"/>
        <family val="1"/>
      </rPr>
      <t>CS9501)</t>
    </r>
  </si>
  <si>
    <t>Transport cost for deliver furniture to the site</t>
  </si>
  <si>
    <t>Item</t>
  </si>
  <si>
    <t xml:space="preserve">TOTAL CARRIED TO SUMMARY OF SECTION </t>
  </si>
  <si>
    <t>SECTION 01  - FURNITURE</t>
  </si>
  <si>
    <t xml:space="preserve">S VAT </t>
  </si>
  <si>
    <t>TOTAL CARRIED TO FORM OF BID</t>
  </si>
  <si>
    <t>PROPOSED  INTERIOR FOR IWMI AUDITORIUM – CIVIL WORK</t>
  </si>
  <si>
    <t>ITEM NO</t>
  </si>
  <si>
    <t>RATE (Rs.)</t>
  </si>
  <si>
    <t>The proposed work comprises the renovating  and interior works of the above building .</t>
  </si>
  <si>
    <t>SECTION 02 - DEMOLITION WORK</t>
  </si>
  <si>
    <t>SECTION 03 - GROUND WORK</t>
  </si>
  <si>
    <t>SECTION 04 - CONCRETE WORK</t>
  </si>
  <si>
    <t>SECTION 05 - MASONRY WORK</t>
  </si>
  <si>
    <t xml:space="preserve">SECTION 06- DOORS AND WINDOWS </t>
  </si>
  <si>
    <t>SECTION 07- METAL WORK, CEILINGS AND PARTITIONS</t>
  </si>
  <si>
    <t>SECTION 08 - SURFACE  FINISHES</t>
  </si>
  <si>
    <t>SECTION 09  - PLUMBING</t>
  </si>
  <si>
    <t>SECTION 10 – MISSELENIOUS WORK</t>
  </si>
  <si>
    <t>The attention of the Tenderer is drawn to the use of  Bill of Quantities, Drawings, Conditions of Contract, Tendering data and contract data, Specifications and any other particulars related to this of the Tender. It is the Tenderer's responsibility to see that his price includes for complying with all the requirements of the conditions of contract and other documents whether specifically referred to in this Bill of Quantities or not.</t>
  </si>
  <si>
    <t>The Tenderer is advised to visit the site of the proposed work, as it is his responsibility to ascertain the Conditions, governing access to the site, the external working space, storage area, etc.</t>
  </si>
  <si>
    <t>All temporary works shall be dismantled and cleared away from the site on completion of the work.</t>
  </si>
  <si>
    <t>No work in any trade shall be carried out in such a manner as to cause any nuisance to adjacent owners or the public.</t>
  </si>
  <si>
    <t>Mechanical plant and equipment which emits excessive noise, water, smoke, fumes, obnoxious liquids, gases etc., will not be allowed to be used on the site, without the prior approval from the Employer and the Consultant.</t>
  </si>
  <si>
    <t>The Consultant has the final decision as and when he deems it necessary for the Contractor to take precautions, maintain or repair such plant and equipment or order their removal from the site.</t>
  </si>
  <si>
    <t>The contractor shall be responsible for any loss or damage to the works, existing structures, adjoining structures and unfixed materials.</t>
  </si>
  <si>
    <t xml:space="preserve"> Note</t>
  </si>
  <si>
    <t xml:space="preserve">Care shall be taken to ensure that the rights of all adjoining and adjacent owners, tenants and the public are fully respected. Immediately upon receipt of any form of complaint from adjoining property owners or any Authorities, the Contractor shall notify the Consultant , the nature of such complaint and the corrective measures he intends to employ. </t>
  </si>
  <si>
    <t>Where there is a duplication of preliminary items in this trade the Tenderer  is requested to price the item more detailed in description.</t>
  </si>
  <si>
    <t xml:space="preserve">Rate for all items shall include for providing any other work that the tenderer deems necessary for the proper execution and completion of the works ,but not listed below. Tenderer shall insert below the details of such work with costs. (If space provided is insufficient attach separate list)
</t>
  </si>
  <si>
    <t>Allow for all items shall include for insurance of work, Machinery &amp; Equipment, Plant, Materials, third party person &amp; property and Employer's personnel &amp; property at site as per the Contract.(will be paid as per the actual)</t>
  </si>
  <si>
    <t>p.sum</t>
  </si>
  <si>
    <t>RATE ONLY</t>
  </si>
  <si>
    <r>
      <t xml:space="preserve">Allow for all items shall include for </t>
    </r>
    <r>
      <rPr>
        <b/>
        <sz val="10"/>
        <rFont val="Times New Roman"/>
        <family val="1"/>
      </rPr>
      <t xml:space="preserve">workers compensation </t>
    </r>
    <r>
      <rPr>
        <sz val="10"/>
        <rFont val="Times New Roman"/>
        <family val="1"/>
      </rPr>
      <t>insurance against accidents and injury to contractor's personnel as per the Contract.(will be paid as per the actual)</t>
    </r>
  </si>
  <si>
    <t>Allow for constructing, maintaining, dismantling and removal on completion of the works, a temporary site office ,workshop and stores for perishable materials of adequate size and other facilities for the contractor's site management staff in accordance with the plans prepared by the contractor and concurred by the Architect</t>
  </si>
  <si>
    <t>Allow for all items shall include for setting out of works in accordance with drawing and other written information given by the Architect.</t>
  </si>
  <si>
    <t>Allow for all items shall include for all cost in connection with preparing samples for testing, making arrangements for testing of materials, goods  etc., as stipulated in the specification, obtaining test reports and submitting the same to the Architect.</t>
  </si>
  <si>
    <t>Allow for items shall include for provision of shop drawings, bar schedules etc. for Architect's approval.</t>
  </si>
  <si>
    <r>
      <t xml:space="preserve">Allow for items shall include </t>
    </r>
    <r>
      <rPr>
        <b/>
        <sz val="10"/>
        <rFont val="Times New Roman"/>
        <family val="1"/>
      </rPr>
      <t>maintenance manual report</t>
    </r>
    <r>
      <rPr>
        <sz val="10"/>
        <rFont val="Times New Roman"/>
        <family val="1"/>
      </rPr>
      <t xml:space="preserve"> </t>
    </r>
    <r>
      <rPr>
        <b/>
        <sz val="10"/>
        <rFont val="Times New Roman"/>
        <family val="1"/>
      </rPr>
      <t>withing two weeks from completion</t>
    </r>
    <r>
      <rPr>
        <sz val="10"/>
        <rFont val="Times New Roman"/>
        <family val="1"/>
      </rPr>
      <t xml:space="preserve"> ,should  include  provision of 2 sets of (hard copies and soft copies) as-built drawings of all services, specifications,test reports,warranty certificates etc. (Report should submit to Architect's  for approval.)</t>
    </r>
  </si>
  <si>
    <t>Allow for all items shall include for providing all necessary safety measures adheraing to the safety Standered (helmets,Shoes,dust mask,gloves goggles etc.) to workmen at site conforming to the latest industrial safety regulation and as directed by the Architect.</t>
  </si>
  <si>
    <t>Allow for submission of  Performance bonds as per the conditions of contract.(will be paid as per the actual)</t>
  </si>
  <si>
    <t>Allow for submission of  Advance Guarantees as per the conditions of contract.(will be paid as per the actual)</t>
  </si>
  <si>
    <t>TOTAL OF SECTION 01 - CARRIED TO GRAND SUMMARY</t>
  </si>
  <si>
    <t xml:space="preserve">SECTION 07- DOORS AND WINDOWS </t>
  </si>
  <si>
    <t>ALUMINIUM DOOR AND WINDOWS</t>
  </si>
  <si>
    <t>Tenderer are requested to refer Bill of Quantities, General Notes, Pricing Preambles, Drawings, Specifications, Conditions of contract, Tendering data, Contract data and other relevant documents prior to pricing of this section of work.</t>
  </si>
  <si>
    <t>All doors,windows and carpentry work should be complete in accordance with the architect's detail drawings,specification etc with  high quality finish</t>
  </si>
  <si>
    <t>All fixing accessories and ironmongery should be high quality.</t>
  </si>
  <si>
    <t>All aluminium frames &amp; aluminium works should be powder coated</t>
  </si>
  <si>
    <t>Rate shall include necessary fixing accessories and ironmongery as specified in the drawings and schedule</t>
  </si>
  <si>
    <t>Rate shall include for painting of doors and windows as per architect's instruction</t>
  </si>
  <si>
    <t>DOORS</t>
  </si>
  <si>
    <r>
      <t xml:space="preserve"> Supply and Installation </t>
    </r>
    <r>
      <rPr>
        <b/>
        <sz val="10"/>
        <rFont val="Times New Roman"/>
        <family val="1"/>
      </rPr>
      <t>D1</t>
    </r>
    <r>
      <rPr>
        <sz val="10"/>
        <rFont val="Times New Roman"/>
        <family val="1"/>
      </rPr>
      <t xml:space="preserve"> – 1200 X  2100 mm size  </t>
    </r>
    <r>
      <rPr>
        <sz val="10"/>
        <color indexed="8"/>
        <rFont val="Times New Roman"/>
        <family val="1"/>
      </rPr>
      <t xml:space="preserve">double sashed </t>
    </r>
    <r>
      <rPr>
        <sz val="10"/>
        <rFont val="Times New Roman"/>
        <family val="1"/>
      </rPr>
      <t>Heavy duty auditorium door. door to be veneered plywood with an internal wooden structure. This to be with good quality SS hinges from Haffele these to be completed with Dorma or YKK door closer,door stoppers with lockable SS C-Shaped handle,door edges to have a timber rebate. Door frame to me made out of 50x75mm wood .the door and frame to be finish with PU coated Veneer as per the detail drawing and architect's instructions. Auditorium Entrance doors</t>
    </r>
  </si>
  <si>
    <t>Nr</t>
  </si>
  <si>
    <r>
      <t xml:space="preserve">Supply and Installation </t>
    </r>
    <r>
      <rPr>
        <b/>
        <sz val="10"/>
        <rFont val="Times New Roman"/>
        <family val="1"/>
      </rPr>
      <t>D2</t>
    </r>
    <r>
      <rPr>
        <sz val="10"/>
        <rFont val="Times New Roman"/>
        <family val="1"/>
      </rPr>
      <t xml:space="preserve"> –1200 X 2100mm Double sashed Powder coated aluminium framed door with 5mm thk clear glass panel at top and bottom,with 25mmx100mm aluminium frame. This to be complete with dorma door closer,door stopper with locable powder coated aluminium plate handle </t>
    </r>
    <r>
      <rPr>
        <sz val="10"/>
        <color indexed="8"/>
        <rFont val="Times New Roman"/>
        <family val="1"/>
      </rPr>
      <t>as per the detail drawing and architect's instructions. @ VIP lounge and Furniture store</t>
    </r>
  </si>
  <si>
    <r>
      <t xml:space="preserve"> Supply and Installation </t>
    </r>
    <r>
      <rPr>
        <b/>
        <sz val="10"/>
        <rFont val="Times New Roman"/>
        <family val="1"/>
      </rPr>
      <t>D3</t>
    </r>
    <r>
      <rPr>
        <sz val="10"/>
        <rFont val="Times New Roman"/>
        <family val="1"/>
      </rPr>
      <t xml:space="preserve"> – 900 X  2100 mm   Single </t>
    </r>
    <r>
      <rPr>
        <sz val="10"/>
        <color indexed="8"/>
        <rFont val="Times New Roman"/>
        <family val="1"/>
      </rPr>
      <t xml:space="preserve"> sashed Powder coated aluminium framed door with 5mm thk clear glass panel at top and bottom,with 25mmx100mm aluminium frame. this to be complete with dorma door closer,door stopper with lockable powder coated aluminium plate handle as per the detail drawing and architect's instructions.</t>
    </r>
  </si>
  <si>
    <r>
      <t xml:space="preserve"> Supply and Installation </t>
    </r>
    <r>
      <rPr>
        <b/>
        <sz val="10"/>
        <rFont val="Times New Roman"/>
        <family val="1"/>
      </rPr>
      <t>D4</t>
    </r>
    <r>
      <rPr>
        <sz val="10"/>
        <rFont val="Times New Roman"/>
        <family val="1"/>
      </rPr>
      <t xml:space="preserve"> – 900 X  2100 mm  single sashed swing door with  double side composite cladding board with internal 50x25mm GI box bar frame work.this to be complete with basic aluminium door handles door closer and accessories and powder coated aluminium door frame </t>
    </r>
    <r>
      <rPr>
        <sz val="10"/>
        <color indexed="8"/>
        <rFont val="Times New Roman"/>
        <family val="1"/>
      </rPr>
      <t xml:space="preserve"> as per the detail drawing and architect's instructions at disable toilet.</t>
    </r>
  </si>
  <si>
    <r>
      <t xml:space="preserve"> Supply and Installation </t>
    </r>
    <r>
      <rPr>
        <b/>
        <sz val="10"/>
        <rFont val="Times New Roman"/>
        <family val="1"/>
      </rPr>
      <t>D5</t>
    </r>
    <r>
      <rPr>
        <sz val="10"/>
        <rFont val="Times New Roman"/>
        <family val="1"/>
      </rPr>
      <t xml:space="preserve"> – 900 X  2100 mm  Tested according to en 1634-1 standards. certification for 120 minutes fire rating. to be coated with electrostatic powder coating process. the colors to be selected (standard color is ral 9002). 63 mm thk. door panel produced from 0.80 mm thick galvanised steel. door frame is produced from 1.5mm galvanized steel. high-quality thermo expanding (intumescent) seal on the frame. the door to be equipped with heavy-duty hinges with ball bearing (spring hinge and two safety bolts). door frame to be installed using 10 universal dowels directly to the wall. standardized panic bolt lock to be used. sample approval for all items </t>
    </r>
    <r>
      <rPr>
        <sz val="10"/>
        <color indexed="8"/>
        <rFont val="Times New Roman"/>
        <family val="1"/>
      </rPr>
      <t>as per the detail drawing and architect's instructions.</t>
    </r>
  </si>
  <si>
    <r>
      <t xml:space="preserve"> Supply and Installation </t>
    </r>
    <r>
      <rPr>
        <b/>
        <sz val="10"/>
        <rFont val="Times New Roman"/>
        <family val="1"/>
      </rPr>
      <t>D6</t>
    </r>
    <r>
      <rPr>
        <sz val="10"/>
        <rFont val="Times New Roman"/>
        <family val="1"/>
      </rPr>
      <t xml:space="preserve"> – 900 X  2100 mm  single sashed door with  double side composite cladding board with internal 50x25mm GI box bar frame work.this to be complete with basic aluminium door handles door closer and accessories,gender symbol from noorbhoy and powder coated aluminium door frame </t>
    </r>
    <r>
      <rPr>
        <sz val="10"/>
        <color indexed="8"/>
        <rFont val="Times New Roman"/>
        <family val="1"/>
      </rPr>
      <t xml:space="preserve"> as per the detail drawing and architect's instructions at Male &amp; Female Toilets</t>
    </r>
  </si>
  <si>
    <r>
      <t xml:space="preserve"> Supply and Installation </t>
    </r>
    <r>
      <rPr>
        <b/>
        <sz val="10"/>
        <rFont val="Times New Roman"/>
        <family val="1"/>
      </rPr>
      <t>D7</t>
    </r>
    <r>
      <rPr>
        <sz val="10"/>
        <rFont val="Times New Roman"/>
        <family val="1"/>
      </rPr>
      <t xml:space="preserve"> – 700 X  2100 mm  single sashed door with  double side composite cladding board with internal 50x25mm GI box bar frame work.this to be complete with basic aluminium door handles door closer and accessories, and powder coated aluminium door frame </t>
    </r>
    <r>
      <rPr>
        <sz val="10"/>
        <color indexed="8"/>
        <rFont val="Times New Roman"/>
        <family val="1"/>
      </rPr>
      <t xml:space="preserve"> as per the detail drawing and architect's instructions at control room rate shall include for vision panel</t>
    </r>
  </si>
  <si>
    <t>WINDOWS</t>
  </si>
  <si>
    <r>
      <t xml:space="preserve"> Supply and Installation</t>
    </r>
    <r>
      <rPr>
        <b/>
        <sz val="12"/>
        <rFont val="Times New Roman"/>
        <family val="1"/>
      </rPr>
      <t xml:space="preserve"> </t>
    </r>
    <r>
      <rPr>
        <b/>
        <sz val="10"/>
        <rFont val="Times New Roman"/>
        <family val="1"/>
      </rPr>
      <t xml:space="preserve">W1 </t>
    </r>
    <r>
      <rPr>
        <sz val="10"/>
        <rFont val="Times New Roman"/>
        <family val="1"/>
      </rPr>
      <t xml:space="preserve">– 4400 x 2000mm Zn/Aluminium Frame
Openable Clear Glazed </t>
    </r>
    <r>
      <rPr>
        <sz val="10"/>
        <color indexed="8"/>
        <rFont val="Times New Roman"/>
        <family val="1"/>
      </rPr>
      <t xml:space="preserve">Four Sash window as per the detail drawing and architect's instructions.
</t>
    </r>
  </si>
  <si>
    <r>
      <t xml:space="preserve"> Supply and Installation</t>
    </r>
    <r>
      <rPr>
        <b/>
        <sz val="12"/>
        <rFont val="Times New Roman"/>
        <family val="1"/>
      </rPr>
      <t xml:space="preserve"> FL1 </t>
    </r>
    <r>
      <rPr>
        <sz val="12"/>
        <rFont val="Times New Roman"/>
        <family val="1"/>
      </rPr>
      <t>– 1810x300mm</t>
    </r>
  </si>
  <si>
    <t>TOTAL OF SECTION 07 - CARRIED TO GRAND SUMMARY</t>
  </si>
  <si>
    <t>SECTION 09 - METAL WORK CEILING AND PARTTION</t>
  </si>
  <si>
    <t>Tenderers are requested to refer Bill of Quantities, General Notes, Pricing Preambles, Drawings, Specifications, Conditions of contract, Tendering data, Contract data and other relevant documents prior to pricing of this section of work.</t>
  </si>
  <si>
    <t>Rate for all Steel work  shall include for Cutting,welding ,jointing and fixing cleats or Base plates.</t>
  </si>
  <si>
    <t>Rate for all Steel work  shall include for Base plates,rag bolts ,cleats , Haunches and other fixing and connecting arrangements.</t>
  </si>
  <si>
    <t>Rate for all Steel work  shall include for all sag rods ,wind bracing or other bracings and tie rods.</t>
  </si>
  <si>
    <t>Before fixing to the Structure All steel members to be approved by the engineer .</t>
  </si>
  <si>
    <t>Rate for all items shall include for Apply of Two coats of anti corrosive paint and two coats of Enamel paint</t>
  </si>
  <si>
    <t>Colour and Quality of  Enamel paint Should be approved by the Architect.</t>
  </si>
  <si>
    <t>Partitions</t>
  </si>
  <si>
    <t xml:space="preserve"> Supplying and fixing of 75mm thk. GYPSUM PARTITION-(8mm thk  Double side with edging strips,  with internal GI box bar framework) Smooth finished and painted both sides with cic master palette 2 coats -Up to ceiling</t>
  </si>
  <si>
    <r>
      <t>m</t>
    </r>
    <r>
      <rPr>
        <sz val="6.5"/>
        <rFont val="Times New Roman"/>
        <family val="1"/>
      </rPr>
      <t>2</t>
    </r>
  </si>
  <si>
    <t>Supply and fixing of  75mm thk  CEMENT BOARD PARTITION-(5mm double side  with internal gi box bar framework) Smooth finished and painted both sides with cic master palette 2 coats -Up to ceiling</t>
  </si>
  <si>
    <r>
      <t xml:space="preserve">Supplying and fixing of Double side Gypsum board  with 25mm glass wool with internal GI box bar framework </t>
    </r>
    <r>
      <rPr>
        <sz val="10"/>
        <color indexed="8"/>
        <rFont val="Times New Roman"/>
        <family val="1"/>
      </rPr>
      <t>as per the architect instruction and detail drawing Rate shall include for painting work.</t>
    </r>
  </si>
  <si>
    <t>Supply and fixing of approved colour  Formica pasted boron treated marine plywood (18mm thk &amp; to be sandwich to 36mm) with timber edge banding   movable partition  up to ceiling colours to be specified</t>
  </si>
  <si>
    <t>Supply and fixing of  Rockwool sandwich panel(150mm thk)   Exterior cladded with 8mm thick cement board, painted with the colour approved by the Architect. Fixed to the sandwich panel on a 1"x1" box bar framework. Cavity to be filled with glasswool. Interior 8mm thick durra board  Fixed to the sandwich panel on a 1"x1" box bar framework. Cavity to be filled with glasswool.</t>
  </si>
  <si>
    <t>Supply and fixing of  12mm thk toughen  glass partition with an air gap filled with argon  work including  necessary fixing detail. as per the detail drawing and architect instruction.</t>
  </si>
  <si>
    <t>Supply and fixing of  10mm tempered glass panels with  75x50mm black powder coated aluminum curtain walling framework 
verticals and top and bottom horizontal members included</t>
  </si>
  <si>
    <t>Bescube Toilet Partitions Z/M system. Out of high pressure laminated panel 12 mm thickness. Typical toilet partition would consist of one separating panel 1500 mm in length and 1800 mm in height with two stainless steel adjustable legs 150 mm in height – total partition height from floor – 1950 mm. inclusive of 150 mm high adjustable steel legs . Toilet partition would be complete with one unit including door face partition each of coat hook, door knob, thumb turn indicator lock and set of gravity hinges. Partitions would be set in to existing walls with powder coated aluminum extrusion frame.</t>
  </si>
  <si>
    <t xml:space="preserve">Supply and fixing 12mm HPL urinal separator partition with necessary fixing accessories Black nylon and Black Aluminium Powder Coated frame work  (size 690mmx900mm) as per architect's instructions and details drawing </t>
  </si>
  <si>
    <t>Nos</t>
  </si>
  <si>
    <t>Supplying and fixing of fabric panels on existing glass partition this to be match with the existing fabric panels (10m2)</t>
  </si>
  <si>
    <t>Ceiling</t>
  </si>
  <si>
    <r>
      <t>Supply &amp; installation of 2' x 2' concealed</t>
    </r>
    <r>
      <rPr>
        <sz val="11"/>
        <color indexed="53"/>
        <rFont val="Times New Roman"/>
        <family val="1"/>
      </rPr>
      <t xml:space="preserve"> </t>
    </r>
    <r>
      <rPr>
        <sz val="10"/>
        <rFont val="Times New Roman"/>
        <family val="1"/>
      </rPr>
      <t>Rockfon Black/White</t>
    </r>
    <r>
      <rPr>
        <b/>
        <sz val="10"/>
        <rFont val="Times New Roman"/>
        <family val="1"/>
      </rPr>
      <t xml:space="preserve"> </t>
    </r>
    <r>
      <rPr>
        <sz val="10"/>
        <rFont val="Times New Roman"/>
        <family val="1"/>
      </rPr>
      <t xml:space="preserve"> ceiling</t>
    </r>
    <r>
      <rPr>
        <sz val="10"/>
        <rFont val="Times New Roman"/>
        <family val="1"/>
      </rPr>
      <t xml:space="preserve"> with required  frame work Consisting  with GI Channels, joint tapes, filler, finished smooth as specified by the supplier.  All light fitting openings to be cut out neatly as specified as per the architect instruction and detail drawing  at Office area</t>
    </r>
  </si>
  <si>
    <r>
      <t>m</t>
    </r>
    <r>
      <rPr>
        <vertAlign val="superscript"/>
        <sz val="11"/>
        <rFont val="Arial Narrow"/>
        <family val="2"/>
      </rPr>
      <t>2</t>
    </r>
  </si>
  <si>
    <t>Supply &amp; installation of 2' x 2' Eurometallic” conceal type (Aluminium powder coated) metal ceiling with required metal frame work Consisting  with GI Channels, joint tapes, filler, finished smooth per the architects instruction .  All light fitting openings to be cut out neatly as specified. At Male &amp; Female toilets and Dem Changing room &amp; Toilet</t>
  </si>
  <si>
    <t>TOTAL SECTION 09 CARRIED TO GRAND SUMMARY</t>
  </si>
  <si>
    <t>SECTION 10 -FLOOR , WALL AND CEILING FINISHES</t>
  </si>
  <si>
    <t>GRAPHIC</t>
  </si>
  <si>
    <t>Supplying and  pasting of branding stickers on top of the water proofing soild PVC board partition this to be complete with proper edging/framing  all around to have neat finish as per the architects instruction and detail drawings.</t>
  </si>
  <si>
    <t>Supplying and pasting of High quality Digital printing,laminating Graphic sticker with pasting on top of water proofing backing board (,backing board  will be measured separately) and fixing to brick wall or partition wall  as per the detail drawing and architects instruction. Rate shall include for editing cost of sticker (Printing material -MC JET)</t>
  </si>
  <si>
    <t>Graphic 01 (4510 x 3250 mm)</t>
  </si>
  <si>
    <t>Graphic 02 (4560 x 3250 mm)</t>
  </si>
  <si>
    <t>Graphic03 (1815 x 3250 mm )</t>
  </si>
  <si>
    <t>Graphic 04 (9300 x 3250 mm )</t>
  </si>
  <si>
    <t>Graphic 05 (4510 x 3250 mm )</t>
  </si>
  <si>
    <t>Graphic 06 (4570 x 3250 mm )</t>
  </si>
  <si>
    <t>Supplying and fixing of  water proofing solid PVC  board partition fixed to the wall  for pasting the  branding sticker as per the architects instruction and detail drawings</t>
  </si>
  <si>
    <t>Supplying and fixing of Motorized Blinds as per the architects instruction and detail drawings</t>
  </si>
  <si>
    <t>Supplying and fixing of  Pine wood strip wall on plywood and cement board  partition  as per the architects instruction and detail drawings</t>
  </si>
  <si>
    <t>Supplying and fixing of Venerred timber panels on auditorium wall as per the architects instruction and detail drawings</t>
  </si>
  <si>
    <t>P.sum</t>
  </si>
  <si>
    <t>Supplying and fixing of Durra board  panels on auditorium wall as per the architects instruction and detail drawings</t>
  </si>
  <si>
    <r>
      <t xml:space="preserve">Supply and install </t>
    </r>
    <r>
      <rPr>
        <b/>
        <sz val="10"/>
        <rFont val="Times New Roman"/>
        <family val="1"/>
      </rPr>
      <t xml:space="preserve"> </t>
    </r>
    <r>
      <rPr>
        <sz val="10"/>
        <rFont val="Times New Roman"/>
        <family val="1"/>
      </rPr>
      <t>vertical</t>
    </r>
    <r>
      <rPr>
        <i/>
        <sz val="10"/>
        <rFont val="Times New Roman"/>
        <family val="1"/>
      </rPr>
      <t xml:space="preserve">  </t>
    </r>
    <r>
      <rPr>
        <b/>
        <i/>
        <sz val="10"/>
        <rFont val="Times New Roman"/>
        <family val="1"/>
      </rPr>
      <t xml:space="preserve">Timber louver </t>
    </r>
    <r>
      <rPr>
        <sz val="10"/>
        <rFont val="Times New Roman"/>
        <family val="1"/>
      </rPr>
      <t>made out of 2''x4''MDF with perstop , edges of the strips to be slightly rounded and  glued to horizontal members and this to be fixed to the floor and soffit   with necessary accessories  as per the detail Drawing(height-9' 6''.-)</t>
    </r>
  </si>
  <si>
    <t>m</t>
  </si>
  <si>
    <t xml:space="preserve">Supplying and installation of Glass handrail </t>
  </si>
  <si>
    <t>TOTAL SECTION 10 CARRIED TO GRAND SUMMARY</t>
  </si>
  <si>
    <t>New Price SUB TOTAL(01a)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</si>
</sst>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_(* #,##0.00_);_(* \(#,##0.00\);_(* \-??_);_(@_)"/>
    <numFmt numFmtId="167" formatCode="#,##0.00\ ;\(#,##0.00\)"/>
    <numFmt numFmtId="168" formatCode="_(* #,##0_);_(* \(#,##0\);_(* \-??_);_(@_)"/>
  </numFmts>
  <fonts count="82">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0"/>
      <name val="Times New Roman"/>
      <family val="1"/>
    </font>
    <font>
      <b/>
      <sz val="10"/>
      <name val="Haettenschweiler"/>
      <family val="2"/>
    </font>
    <font>
      <sz val="10"/>
      <name val="Courier New"/>
      <family val="3"/>
    </font>
    <font>
      <sz val="11"/>
      <name val="Arial"/>
      <family val="2"/>
    </font>
    <font>
      <sz val="8"/>
      <name val="Times New Roman"/>
      <family val="1"/>
    </font>
    <font>
      <sz val="8"/>
      <name val="Arial"/>
      <family val="2"/>
    </font>
    <font>
      <b/>
      <sz val="16"/>
      <name val="Times New Roman"/>
      <family val="1"/>
    </font>
    <font>
      <b/>
      <sz val="16"/>
      <name val="Arial Narrow"/>
      <family val="2"/>
    </font>
    <font>
      <b/>
      <sz val="11"/>
      <name val="Arial Narrow"/>
      <family val="2"/>
    </font>
    <font>
      <b/>
      <u val="single"/>
      <sz val="12"/>
      <name val="Times New Roman"/>
      <family val="1"/>
    </font>
    <font>
      <b/>
      <sz val="12"/>
      <name val="Times New Roman"/>
      <family val="1"/>
    </font>
    <font>
      <u val="single"/>
      <sz val="12"/>
      <name val="Times New Roman"/>
      <family val="1"/>
    </font>
    <font>
      <sz val="12"/>
      <name val="Times New Roman"/>
      <family val="1"/>
    </font>
    <font>
      <sz val="9"/>
      <name val="Times New Roman"/>
      <family val="1"/>
    </font>
    <font>
      <sz val="10"/>
      <name val="Arial Narrow"/>
      <family val="2"/>
    </font>
    <font>
      <b/>
      <u val="single"/>
      <sz val="10"/>
      <name val="Times New Roman"/>
      <family val="1"/>
    </font>
    <font>
      <sz val="11"/>
      <color indexed="8"/>
      <name val="Times New Roman"/>
      <family val="1"/>
    </font>
    <font>
      <b/>
      <sz val="12"/>
      <name val="Candara"/>
      <family val="2"/>
    </font>
    <font>
      <vertAlign val="superscript"/>
      <sz val="11"/>
      <name val="Times New Roman"/>
      <family val="1"/>
    </font>
    <font>
      <b/>
      <sz val="10"/>
      <name val="Candara"/>
      <family val="2"/>
    </font>
    <font>
      <sz val="10"/>
      <color indexed="53"/>
      <name val="Times New Roman"/>
      <family val="1"/>
    </font>
    <font>
      <sz val="9"/>
      <color indexed="8"/>
      <name val="Times New Roman"/>
      <family val="1"/>
    </font>
    <font>
      <sz val="14"/>
      <name val="Times New Roman"/>
      <family val="1"/>
    </font>
    <font>
      <u val="single"/>
      <sz val="14"/>
      <name val="Times New Roman"/>
      <family val="1"/>
    </font>
    <font>
      <sz val="16"/>
      <name val="Times New Roman"/>
      <family val="1"/>
    </font>
    <font>
      <u val="single"/>
      <sz val="10"/>
      <name val="Times New Roman"/>
      <family val="1"/>
    </font>
    <font>
      <vertAlign val="subscript"/>
      <sz val="16"/>
      <name val="Times New Roman"/>
      <family val="1"/>
    </font>
    <font>
      <sz val="6.5"/>
      <name val="Times New Roman"/>
      <family val="1"/>
    </font>
    <font>
      <sz val="11"/>
      <color indexed="53"/>
      <name val="Times New Roman"/>
      <family val="1"/>
    </font>
    <font>
      <vertAlign val="superscript"/>
      <sz val="11"/>
      <name val="Arial Narrow"/>
      <family val="2"/>
    </font>
    <font>
      <i/>
      <sz val="10"/>
      <name val="Times New Roman"/>
      <family val="1"/>
    </font>
    <font>
      <b/>
      <i/>
      <sz val="10"/>
      <name val="Times New Roman"/>
      <family val="1"/>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double">
        <color indexed="8"/>
      </bottom>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66" fontId="3" fillId="0" borderId="0">
      <alignment/>
      <protection/>
    </xf>
    <xf numFmtId="41" fontId="0" fillId="0" borderId="0" applyFill="0" applyBorder="0" applyAlignment="0" applyProtection="0"/>
    <xf numFmtId="164" fontId="1" fillId="0" borderId="0" applyBorder="0" applyProtection="0">
      <alignment/>
    </xf>
    <xf numFmtId="44" fontId="0" fillId="0" borderId="0" applyFill="0" applyBorder="0" applyAlignment="0" applyProtection="0"/>
    <xf numFmtId="42" fontId="0" fillId="0" borderId="0" applyFill="0" applyBorder="0" applyAlignment="0" applyProtection="0"/>
    <xf numFmtId="0" fontId="3" fillId="0" borderId="0">
      <alignment/>
      <protection/>
    </xf>
    <xf numFmtId="0" fontId="7"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3" fillId="0" borderId="0" applyNumberFormat="0" applyBorder="0" applyProtection="0">
      <alignment/>
    </xf>
    <xf numFmtId="0" fontId="0" fillId="32" borderId="7" applyNumberFormat="0" applyFont="0" applyAlignment="0" applyProtection="0"/>
    <xf numFmtId="0" fontId="78" fillId="27" borderId="8" applyNumberFormat="0" applyAlignment="0" applyProtection="0"/>
    <xf numFmtId="9" fontId="0"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95">
    <xf numFmtId="0" fontId="0" fillId="0" borderId="0" xfId="0" applyAlignment="1">
      <alignment/>
    </xf>
    <xf numFmtId="165" fontId="4" fillId="33" borderId="0" xfId="47" applyNumberFormat="1" applyFont="1" applyFill="1" applyBorder="1" applyAlignment="1">
      <alignment horizontal="center" vertical="top"/>
      <protection/>
    </xf>
    <xf numFmtId="0" fontId="5" fillId="33" borderId="0" xfId="47" applyFont="1" applyFill="1" applyBorder="1" applyAlignment="1">
      <alignment vertical="top" wrapText="1"/>
      <protection/>
    </xf>
    <xf numFmtId="0" fontId="6" fillId="0" borderId="0" xfId="47" applyFont="1" applyFill="1" applyBorder="1" applyAlignment="1">
      <alignment vertical="top"/>
      <protection/>
    </xf>
    <xf numFmtId="0" fontId="3" fillId="0" borderId="0" xfId="47" applyFill="1" applyAlignment="1">
      <alignment vertical="top"/>
      <protection/>
    </xf>
    <xf numFmtId="0" fontId="3" fillId="0" borderId="0" xfId="47" applyAlignment="1">
      <alignment vertical="top"/>
      <protection/>
    </xf>
    <xf numFmtId="165" fontId="7" fillId="33" borderId="0" xfId="47" applyNumberFormat="1" applyFont="1" applyFill="1" applyBorder="1" applyAlignment="1">
      <alignment horizontal="center" vertical="top"/>
      <protection/>
    </xf>
    <xf numFmtId="0" fontId="8" fillId="33" borderId="0" xfId="47" applyFont="1" applyFill="1" applyBorder="1" applyAlignment="1">
      <alignment vertical="top" wrapText="1"/>
      <protection/>
    </xf>
    <xf numFmtId="0" fontId="7" fillId="33" borderId="0" xfId="47" applyFont="1" applyFill="1" applyBorder="1" applyAlignment="1">
      <alignment vertical="top" wrapText="1"/>
      <protection/>
    </xf>
    <xf numFmtId="0" fontId="9" fillId="33" borderId="0" xfId="47" applyFont="1" applyFill="1" applyBorder="1" applyAlignment="1">
      <alignment vertical="top" wrapText="1"/>
      <protection/>
    </xf>
    <xf numFmtId="165" fontId="10" fillId="33" borderId="0" xfId="47" applyNumberFormat="1" applyFont="1" applyFill="1" applyBorder="1" applyAlignment="1">
      <alignment horizontal="center" vertical="top" wrapText="1"/>
      <protection/>
    </xf>
    <xf numFmtId="0" fontId="10" fillId="33" borderId="0" xfId="47" applyFont="1" applyFill="1" applyBorder="1" applyAlignment="1">
      <alignment horizontal="justify" vertical="top" wrapText="1"/>
      <protection/>
    </xf>
    <xf numFmtId="165" fontId="11" fillId="33" borderId="0" xfId="47" applyNumberFormat="1" applyFont="1" applyFill="1" applyBorder="1" applyAlignment="1">
      <alignment horizontal="center" vertical="top" wrapText="1"/>
      <protection/>
    </xf>
    <xf numFmtId="0" fontId="12" fillId="33" borderId="0" xfId="47" applyFont="1" applyFill="1" applyBorder="1" applyAlignment="1">
      <alignment horizontal="center" vertical="top" wrapText="1"/>
      <protection/>
    </xf>
    <xf numFmtId="165" fontId="12" fillId="0" borderId="0" xfId="47" applyNumberFormat="1" applyFont="1" applyFill="1" applyBorder="1" applyAlignment="1">
      <alignment horizontal="center" vertical="top" wrapText="1"/>
      <protection/>
    </xf>
    <xf numFmtId="0" fontId="0" fillId="0" borderId="0" xfId="0" applyFill="1" applyAlignment="1">
      <alignment/>
    </xf>
    <xf numFmtId="2" fontId="5" fillId="0" borderId="0" xfId="0" applyNumberFormat="1" applyFont="1" applyFill="1" applyBorder="1" applyAlignment="1">
      <alignment horizontal="center" vertical="top"/>
    </xf>
    <xf numFmtId="0" fontId="13" fillId="0" borderId="0" xfId="47" applyFont="1" applyFill="1" applyBorder="1" applyAlignment="1">
      <alignment horizontal="left" vertical="top" wrapText="1"/>
      <protection/>
    </xf>
    <xf numFmtId="0" fontId="6" fillId="0" borderId="0" xfId="47" applyFont="1" applyFill="1" applyAlignment="1">
      <alignment vertical="top"/>
      <protection/>
    </xf>
    <xf numFmtId="165" fontId="13" fillId="0" borderId="0" xfId="47" applyNumberFormat="1" applyFont="1" applyFill="1" applyBorder="1" applyAlignment="1">
      <alignment horizontal="center" vertical="top"/>
      <protection/>
    </xf>
    <xf numFmtId="0" fontId="13" fillId="0" borderId="10" xfId="47" applyFont="1" applyFill="1" applyBorder="1" applyAlignment="1">
      <alignment horizontal="left" vertical="top"/>
      <protection/>
    </xf>
    <xf numFmtId="166" fontId="5" fillId="33" borderId="11" xfId="0" applyNumberFormat="1" applyFont="1" applyFill="1" applyBorder="1" applyAlignment="1">
      <alignment vertical="top"/>
    </xf>
    <xf numFmtId="0" fontId="13" fillId="0" borderId="10" xfId="58" applyFont="1" applyFill="1" applyBorder="1" applyAlignment="1">
      <alignment horizontal="left" vertical="top"/>
      <protection/>
    </xf>
    <xf numFmtId="166" fontId="13" fillId="33" borderId="11" xfId="0" applyNumberFormat="1" applyFont="1" applyFill="1" applyBorder="1" applyAlignment="1">
      <alignment vertical="top"/>
    </xf>
    <xf numFmtId="0" fontId="13" fillId="0" borderId="10" xfId="47" applyFont="1" applyFill="1" applyBorder="1" applyAlignment="1">
      <alignment horizontal="left" vertical="top" wrapText="1"/>
      <protection/>
    </xf>
    <xf numFmtId="0" fontId="13" fillId="34" borderId="10" xfId="58" applyFont="1" applyFill="1" applyBorder="1" applyAlignment="1">
      <alignment horizontal="left" vertical="top"/>
      <protection/>
    </xf>
    <xf numFmtId="166" fontId="13" fillId="34" borderId="11" xfId="0" applyNumberFormat="1" applyFont="1" applyFill="1" applyBorder="1" applyAlignment="1">
      <alignment vertical="top"/>
    </xf>
    <xf numFmtId="0" fontId="5" fillId="0" borderId="0" xfId="47" applyFont="1" applyFill="1" applyBorder="1" applyAlignment="1">
      <alignment horizontal="left" vertical="top"/>
      <protection/>
    </xf>
    <xf numFmtId="166" fontId="5" fillId="0" borderId="0" xfId="47" applyNumberFormat="1" applyFont="1" applyFill="1" applyBorder="1" applyAlignment="1">
      <alignment horizontal="left" vertical="top"/>
      <protection/>
    </xf>
    <xf numFmtId="0" fontId="5" fillId="0" borderId="0" xfId="47" applyFont="1" applyFill="1" applyAlignment="1">
      <alignment horizontal="left" vertical="top"/>
      <protection/>
    </xf>
    <xf numFmtId="0" fontId="5" fillId="0" borderId="0" xfId="47" applyFont="1" applyAlignment="1">
      <alignment horizontal="left" vertical="top"/>
      <protection/>
    </xf>
    <xf numFmtId="0" fontId="13" fillId="35" borderId="10" xfId="58" applyFont="1" applyFill="1" applyBorder="1" applyAlignment="1">
      <alignment horizontal="left" vertical="top"/>
      <protection/>
    </xf>
    <xf numFmtId="166" fontId="13" fillId="35" borderId="11" xfId="0" applyNumberFormat="1" applyFont="1" applyFill="1" applyBorder="1" applyAlignment="1">
      <alignment vertical="top"/>
    </xf>
    <xf numFmtId="166" fontId="5" fillId="33" borderId="11" xfId="64" applyNumberFormat="1" applyFont="1" applyFill="1" applyBorder="1" applyAlignment="1" applyProtection="1">
      <alignment vertical="top"/>
      <protection/>
    </xf>
    <xf numFmtId="0" fontId="13" fillId="35" borderId="11" xfId="47" applyFont="1" applyFill="1" applyBorder="1" applyAlignment="1">
      <alignment horizontal="left" vertical="top" wrapText="1"/>
      <protection/>
    </xf>
    <xf numFmtId="4" fontId="15" fillId="35" borderId="11" xfId="47" applyNumberFormat="1" applyFont="1" applyFill="1" applyBorder="1" applyAlignment="1">
      <alignment horizontal="right" vertical="top" shrinkToFit="1"/>
      <protection/>
    </xf>
    <xf numFmtId="165" fontId="4" fillId="0" borderId="0" xfId="47" applyNumberFormat="1" applyFont="1" applyFill="1" applyBorder="1" applyAlignment="1">
      <alignment horizontal="center" vertical="top"/>
      <protection/>
    </xf>
    <xf numFmtId="0" fontId="6" fillId="0" borderId="0" xfId="47" applyFont="1" applyFill="1" applyBorder="1" applyAlignment="1">
      <alignment vertical="top" wrapText="1"/>
      <protection/>
    </xf>
    <xf numFmtId="2" fontId="6" fillId="0" borderId="0" xfId="47" applyNumberFormat="1" applyFont="1" applyFill="1" applyBorder="1" applyAlignment="1">
      <alignment horizontal="center" vertical="center"/>
      <protection/>
    </xf>
    <xf numFmtId="167" fontId="6" fillId="0" borderId="0" xfId="42" applyNumberFormat="1" applyFont="1" applyFill="1" applyBorder="1" applyAlignment="1" applyProtection="1">
      <alignment horizontal="right" vertical="center"/>
      <protection/>
    </xf>
    <xf numFmtId="0" fontId="6" fillId="0" borderId="0" xfId="47" applyFont="1" applyFill="1" applyBorder="1">
      <alignment/>
      <protection/>
    </xf>
    <xf numFmtId="0" fontId="3" fillId="0" borderId="0" xfId="47" applyFont="1" applyFill="1">
      <alignment/>
      <protection/>
    </xf>
    <xf numFmtId="0" fontId="3" fillId="0" borderId="0" xfId="47" applyFill="1">
      <alignment/>
      <protection/>
    </xf>
    <xf numFmtId="0" fontId="3" fillId="0" borderId="0" xfId="47">
      <alignment/>
      <protection/>
    </xf>
    <xf numFmtId="165" fontId="16" fillId="0" borderId="0" xfId="47" applyNumberFormat="1" applyFont="1" applyFill="1" applyBorder="1" applyAlignment="1">
      <alignment horizontal="center" vertical="top"/>
      <protection/>
    </xf>
    <xf numFmtId="0" fontId="17" fillId="0" borderId="0" xfId="47" applyFont="1" applyFill="1" applyBorder="1" applyAlignment="1">
      <alignment vertical="top" wrapText="1"/>
      <protection/>
    </xf>
    <xf numFmtId="0" fontId="18" fillId="0" borderId="0" xfId="47" applyFont="1" applyFill="1" applyBorder="1" applyAlignment="1">
      <alignment vertical="top" wrapText="1"/>
      <protection/>
    </xf>
    <xf numFmtId="2" fontId="19" fillId="0" borderId="0" xfId="47" applyNumberFormat="1" applyFont="1" applyFill="1" applyBorder="1" applyAlignment="1">
      <alignment horizontal="center" vertical="center"/>
      <protection/>
    </xf>
    <xf numFmtId="167" fontId="14" fillId="0" borderId="0" xfId="42" applyNumberFormat="1" applyFont="1" applyFill="1" applyBorder="1" applyAlignment="1" applyProtection="1">
      <alignment horizontal="right" vertical="center" wrapText="1"/>
      <protection/>
    </xf>
    <xf numFmtId="2" fontId="14" fillId="0" borderId="0" xfId="47" applyNumberFormat="1" applyFont="1" applyFill="1" applyBorder="1" applyAlignment="1">
      <alignment horizontal="center" vertical="center" wrapText="1"/>
      <protection/>
    </xf>
    <xf numFmtId="165" fontId="20" fillId="0" borderId="0" xfId="47" applyNumberFormat="1" applyFont="1" applyFill="1" applyBorder="1" applyAlignment="1">
      <alignment horizontal="center" vertical="top" wrapText="1"/>
      <protection/>
    </xf>
    <xf numFmtId="0" fontId="21" fillId="0" borderId="0" xfId="47" applyFont="1" applyFill="1" applyBorder="1" applyAlignment="1">
      <alignment horizontal="justify" vertical="top" wrapText="1"/>
      <protection/>
    </xf>
    <xf numFmtId="2" fontId="19" fillId="0" borderId="0" xfId="47" applyNumberFormat="1" applyFont="1" applyFill="1" applyBorder="1" applyAlignment="1">
      <alignment horizontal="center" vertical="center" wrapText="1"/>
      <protection/>
    </xf>
    <xf numFmtId="165" fontId="11" fillId="0" borderId="0" xfId="47" applyNumberFormat="1" applyFont="1" applyFill="1" applyBorder="1" applyAlignment="1">
      <alignment horizontal="center" vertical="top" wrapText="1"/>
      <protection/>
    </xf>
    <xf numFmtId="0" fontId="12" fillId="0" borderId="0" xfId="47" applyFont="1" applyFill="1" applyBorder="1" applyAlignment="1">
      <alignment horizontal="center" vertical="center" wrapText="1"/>
      <protection/>
    </xf>
    <xf numFmtId="165" fontId="22" fillId="0" borderId="0" xfId="47" applyNumberFormat="1" applyFont="1" applyFill="1" applyBorder="1" applyAlignment="1">
      <alignment horizontal="center" vertical="top"/>
      <protection/>
    </xf>
    <xf numFmtId="0" fontId="23" fillId="0" borderId="0" xfId="47" applyFont="1" applyFill="1" applyBorder="1" applyAlignment="1">
      <alignment vertical="top"/>
      <protection/>
    </xf>
    <xf numFmtId="2" fontId="24" fillId="0" borderId="0" xfId="47" applyNumberFormat="1" applyFont="1" applyFill="1" applyBorder="1" applyAlignment="1">
      <alignment horizontal="center" vertical="center"/>
      <protection/>
    </xf>
    <xf numFmtId="167" fontId="24" fillId="0" borderId="0" xfId="42" applyNumberFormat="1" applyFont="1" applyFill="1" applyBorder="1" applyAlignment="1" applyProtection="1">
      <alignment horizontal="right" vertical="center" wrapText="1"/>
      <protection/>
    </xf>
    <xf numFmtId="165" fontId="22" fillId="0" borderId="12" xfId="47" applyNumberFormat="1" applyFont="1" applyFill="1" applyBorder="1" applyAlignment="1">
      <alignment horizontal="center" vertical="top"/>
      <protection/>
    </xf>
    <xf numFmtId="0" fontId="23" fillId="0" borderId="13" xfId="47" applyFont="1" applyFill="1" applyBorder="1" applyAlignment="1">
      <alignment vertical="top"/>
      <protection/>
    </xf>
    <xf numFmtId="2" fontId="24" fillId="0" borderId="13" xfId="47" applyNumberFormat="1" applyFont="1" applyFill="1" applyBorder="1" applyAlignment="1">
      <alignment horizontal="center" vertical="center"/>
      <protection/>
    </xf>
    <xf numFmtId="167" fontId="13" fillId="0" borderId="14" xfId="42" applyNumberFormat="1" applyFont="1" applyFill="1" applyBorder="1" applyAlignment="1" applyProtection="1">
      <alignment horizontal="center" vertical="center"/>
      <protection/>
    </xf>
    <xf numFmtId="165" fontId="4" fillId="36" borderId="11" xfId="47" applyNumberFormat="1" applyFont="1" applyFill="1" applyBorder="1" applyAlignment="1">
      <alignment horizontal="center" vertical="center"/>
      <protection/>
    </xf>
    <xf numFmtId="0" fontId="13" fillId="36" borderId="11" xfId="47" applyFont="1" applyFill="1" applyBorder="1" applyAlignment="1">
      <alignment horizontal="center" vertical="center" wrapText="1"/>
      <protection/>
    </xf>
    <xf numFmtId="2" fontId="13" fillId="36" borderId="11" xfId="47" applyNumberFormat="1" applyFont="1" applyFill="1" applyBorder="1" applyAlignment="1">
      <alignment horizontal="center" vertical="center"/>
      <protection/>
    </xf>
    <xf numFmtId="167" fontId="13" fillId="36" borderId="11" xfId="42" applyNumberFormat="1" applyFont="1" applyFill="1" applyBorder="1" applyAlignment="1" applyProtection="1">
      <alignment horizontal="center" vertical="center"/>
      <protection/>
    </xf>
    <xf numFmtId="167" fontId="13" fillId="36" borderId="11" xfId="42" applyNumberFormat="1" applyFont="1" applyFill="1" applyBorder="1" applyAlignment="1" applyProtection="1">
      <alignment horizontal="right" vertical="center"/>
      <protection/>
    </xf>
    <xf numFmtId="0" fontId="5" fillId="0" borderId="0" xfId="47" applyFont="1" applyFill="1" applyBorder="1" applyAlignment="1">
      <alignment vertical="center"/>
      <protection/>
    </xf>
    <xf numFmtId="165" fontId="4" fillId="0" borderId="10" xfId="47" applyNumberFormat="1" applyFont="1" applyFill="1" applyBorder="1" applyAlignment="1">
      <alignment horizontal="center" vertical="top"/>
      <protection/>
    </xf>
    <xf numFmtId="0" fontId="6" fillId="0" borderId="10" xfId="47" applyFont="1" applyFill="1" applyBorder="1" applyAlignment="1">
      <alignment vertical="center" wrapText="1"/>
      <protection/>
    </xf>
    <xf numFmtId="2" fontId="6" fillId="0" borderId="10" xfId="47" applyNumberFormat="1" applyFont="1" applyFill="1" applyBorder="1" applyAlignment="1">
      <alignment horizontal="center" vertical="center"/>
      <protection/>
    </xf>
    <xf numFmtId="167" fontId="6" fillId="0" borderId="10" xfId="42" applyNumberFormat="1" applyFont="1" applyFill="1" applyBorder="1" applyAlignment="1" applyProtection="1">
      <alignment horizontal="right" vertical="center"/>
      <protection/>
    </xf>
    <xf numFmtId="0" fontId="6" fillId="0" borderId="0" xfId="47" applyFont="1" applyFill="1">
      <alignment/>
      <protection/>
    </xf>
    <xf numFmtId="0" fontId="25" fillId="0" borderId="10" xfId="47" applyFont="1" applyFill="1" applyBorder="1" applyAlignment="1">
      <alignment vertical="center" wrapText="1"/>
      <protection/>
    </xf>
    <xf numFmtId="2" fontId="3" fillId="0" borderId="10" xfId="47" applyNumberFormat="1" applyFont="1" applyFill="1" applyBorder="1" applyAlignment="1">
      <alignment horizontal="center" vertical="center"/>
      <protection/>
    </xf>
    <xf numFmtId="0" fontId="25" fillId="0" borderId="10" xfId="47" applyFont="1" applyFill="1" applyBorder="1" applyAlignment="1">
      <alignment horizontal="left" vertical="center" wrapText="1"/>
      <protection/>
    </xf>
    <xf numFmtId="0" fontId="12" fillId="0" borderId="10" xfId="47" applyFont="1" applyFill="1" applyBorder="1" applyAlignment="1">
      <alignment horizontal="left" vertical="center" wrapText="1"/>
      <protection/>
    </xf>
    <xf numFmtId="165" fontId="26" fillId="0" borderId="10" xfId="47" applyNumberFormat="1" applyFont="1" applyFill="1" applyBorder="1" applyAlignment="1">
      <alignment horizontal="center" vertical="top"/>
      <protection/>
    </xf>
    <xf numFmtId="0" fontId="27" fillId="0" borderId="10" xfId="47" applyFont="1" applyFill="1" applyBorder="1" applyAlignment="1">
      <alignment horizontal="left" vertical="center" wrapText="1"/>
      <protection/>
    </xf>
    <xf numFmtId="0" fontId="26" fillId="0" borderId="10" xfId="47" applyFont="1" applyFill="1" applyBorder="1" applyAlignment="1">
      <alignment horizontal="left" vertical="center" wrapText="1"/>
      <protection/>
    </xf>
    <xf numFmtId="0" fontId="26" fillId="35" borderId="11" xfId="47" applyFont="1" applyFill="1" applyBorder="1" applyAlignment="1">
      <alignment horizontal="left" vertical="top" wrapText="1"/>
      <protection/>
    </xf>
    <xf numFmtId="0" fontId="28" fillId="0" borderId="10" xfId="47" applyFont="1" applyFill="1" applyBorder="1" applyAlignment="1">
      <alignment horizontal="justify" vertical="top" wrapText="1"/>
      <protection/>
    </xf>
    <xf numFmtId="165" fontId="28" fillId="0" borderId="10" xfId="47" applyNumberFormat="1" applyFont="1" applyFill="1" applyBorder="1" applyAlignment="1">
      <alignment horizontal="center" vertical="top"/>
      <protection/>
    </xf>
    <xf numFmtId="4" fontId="26" fillId="0" borderId="10" xfId="0" applyNumberFormat="1" applyFont="1" applyFill="1" applyBorder="1" applyAlignment="1">
      <alignment horizontal="justify" vertical="center"/>
    </xf>
    <xf numFmtId="0" fontId="29" fillId="0" borderId="10" xfId="47" applyFont="1" applyFill="1" applyBorder="1" applyAlignment="1">
      <alignment horizontal="left" vertical="center" wrapText="1"/>
      <protection/>
    </xf>
    <xf numFmtId="0" fontId="28" fillId="0" borderId="10" xfId="47" applyFont="1" applyFill="1" applyBorder="1" applyAlignment="1">
      <alignment horizontal="left" vertical="center" wrapText="1"/>
      <protection/>
    </xf>
    <xf numFmtId="0" fontId="17" fillId="0" borderId="10" xfId="47" applyFont="1" applyFill="1" applyBorder="1" applyAlignment="1">
      <alignment wrapText="1"/>
      <protection/>
    </xf>
    <xf numFmtId="0" fontId="18" fillId="0" borderId="10" xfId="47" applyFont="1" applyFill="1" applyBorder="1" applyAlignment="1">
      <alignment vertical="top" wrapText="1"/>
      <protection/>
    </xf>
    <xf numFmtId="0" fontId="26" fillId="0" borderId="10" xfId="47" applyFont="1" applyFill="1" applyBorder="1" applyAlignment="1">
      <alignment horizontal="left" vertical="center"/>
      <protection/>
    </xf>
    <xf numFmtId="0" fontId="28" fillId="0" borderId="10" xfId="47" applyFont="1" applyFill="1" applyBorder="1" applyAlignment="1">
      <alignment horizontal="left" vertical="center"/>
      <protection/>
    </xf>
    <xf numFmtId="0" fontId="14" fillId="0" borderId="10" xfId="47" applyFont="1" applyFill="1" applyBorder="1" applyAlignment="1">
      <alignment wrapText="1"/>
      <protection/>
    </xf>
    <xf numFmtId="4" fontId="6" fillId="0" borderId="10" xfId="47" applyNumberFormat="1" applyFont="1" applyFill="1" applyBorder="1" applyAlignment="1">
      <alignment horizontal="center" vertical="center"/>
      <protection/>
    </xf>
    <xf numFmtId="0" fontId="14" fillId="0" borderId="10" xfId="47" applyFont="1" applyFill="1" applyBorder="1" applyAlignment="1">
      <alignment/>
      <protection/>
    </xf>
    <xf numFmtId="0" fontId="13" fillId="0" borderId="10" xfId="47" applyFont="1" applyFill="1" applyBorder="1" applyAlignment="1">
      <alignment/>
      <protection/>
    </xf>
    <xf numFmtId="165" fontId="13" fillId="0" borderId="10" xfId="47" applyNumberFormat="1" applyFont="1" applyFill="1" applyBorder="1" applyAlignment="1">
      <alignment horizontal="center" vertical="top"/>
      <protection/>
    </xf>
    <xf numFmtId="0" fontId="16" fillId="0" borderId="10" xfId="47" applyFont="1" applyFill="1" applyBorder="1" applyAlignment="1">
      <alignment horizontal="left" vertical="top" wrapText="1"/>
      <protection/>
    </xf>
    <xf numFmtId="2" fontId="16" fillId="0" borderId="10" xfId="47" applyNumberFormat="1" applyFont="1" applyFill="1" applyBorder="1" applyAlignment="1">
      <alignment horizontal="center" vertical="top"/>
      <protection/>
    </xf>
    <xf numFmtId="167" fontId="30" fillId="0" borderId="10" xfId="42" applyNumberFormat="1" applyFont="1" applyFill="1" applyBorder="1" applyAlignment="1" applyProtection="1">
      <alignment horizontal="right" vertical="center"/>
      <protection/>
    </xf>
    <xf numFmtId="0" fontId="16" fillId="0" borderId="10" xfId="47" applyFont="1" applyFill="1" applyBorder="1" applyAlignment="1">
      <alignment horizontal="left" vertical="top"/>
      <protection/>
    </xf>
    <xf numFmtId="4" fontId="16" fillId="0" borderId="10" xfId="47" applyNumberFormat="1" applyFont="1" applyFill="1" applyBorder="1" applyAlignment="1">
      <alignment horizontal="center" vertical="top"/>
      <protection/>
    </xf>
    <xf numFmtId="165" fontId="13" fillId="0" borderId="10" xfId="47" applyNumberFormat="1" applyFont="1" applyFill="1" applyBorder="1" applyAlignment="1">
      <alignment horizontal="center" vertical="top" wrapText="1"/>
      <protection/>
    </xf>
    <xf numFmtId="0" fontId="4" fillId="0" borderId="10" xfId="47" applyFont="1" applyFill="1" applyBorder="1" applyAlignment="1">
      <alignment horizontal="left" vertical="top" wrapText="1"/>
      <protection/>
    </xf>
    <xf numFmtId="0" fontId="16" fillId="0" borderId="10" xfId="47" applyFont="1" applyFill="1" applyBorder="1" applyAlignment="1">
      <alignment horizontal="center" vertical="top" wrapText="1"/>
      <protection/>
    </xf>
    <xf numFmtId="0" fontId="30" fillId="0" borderId="10" xfId="47" applyFont="1" applyFill="1" applyBorder="1" applyAlignment="1">
      <alignment vertical="center" wrapText="1"/>
      <protection/>
    </xf>
    <xf numFmtId="2" fontId="30" fillId="0" borderId="10" xfId="47" applyNumberFormat="1" applyFont="1" applyFill="1" applyBorder="1" applyAlignment="1">
      <alignment horizontal="center" vertical="center"/>
      <protection/>
    </xf>
    <xf numFmtId="0" fontId="16" fillId="0" borderId="10" xfId="42" applyNumberFormat="1" applyFont="1" applyFill="1" applyBorder="1" applyAlignment="1" applyProtection="1">
      <alignment horizontal="left" vertical="top" wrapText="1"/>
      <protection/>
    </xf>
    <xf numFmtId="0" fontId="16" fillId="0" borderId="10" xfId="42" applyNumberFormat="1" applyFont="1" applyFill="1" applyBorder="1" applyAlignment="1" applyProtection="1">
      <alignment horizontal="center" vertical="top" wrapText="1"/>
      <protection/>
    </xf>
    <xf numFmtId="2" fontId="16" fillId="0" borderId="10" xfId="0" applyNumberFormat="1" applyFont="1" applyFill="1" applyBorder="1" applyAlignment="1">
      <alignment horizontal="center" vertical="top"/>
    </xf>
    <xf numFmtId="0" fontId="4" fillId="0" borderId="11" xfId="47" applyFont="1" applyFill="1" applyBorder="1" applyAlignment="1">
      <alignment horizontal="left" vertical="top" wrapText="1"/>
      <protection/>
    </xf>
    <xf numFmtId="167" fontId="16" fillId="0" borderId="10" xfId="42" applyNumberFormat="1" applyFont="1" applyFill="1" applyBorder="1" applyAlignment="1" applyProtection="1">
      <alignment horizontal="right" vertical="top"/>
      <protection/>
    </xf>
    <xf numFmtId="165" fontId="31" fillId="37" borderId="10" xfId="47" applyNumberFormat="1" applyFont="1" applyFill="1" applyBorder="1" applyAlignment="1">
      <alignment horizontal="left" vertical="top"/>
      <protection/>
    </xf>
    <xf numFmtId="165" fontId="4" fillId="37" borderId="10" xfId="47" applyNumberFormat="1" applyFont="1" applyFill="1" applyBorder="1" applyAlignment="1">
      <alignment horizontal="left" vertical="top"/>
      <protection/>
    </xf>
    <xf numFmtId="165" fontId="4" fillId="37" borderId="10" xfId="0" applyNumberFormat="1" applyFont="1" applyFill="1" applyBorder="1" applyAlignment="1">
      <alignment horizontal="left" vertical="top"/>
    </xf>
    <xf numFmtId="0" fontId="4" fillId="34" borderId="10" xfId="47" applyFont="1" applyFill="1" applyBorder="1" applyAlignment="1">
      <alignment horizontal="left" vertical="top" wrapText="1"/>
      <protection/>
    </xf>
    <xf numFmtId="0" fontId="16" fillId="35" borderId="10" xfId="47" applyFont="1" applyFill="1" applyBorder="1" applyAlignment="1">
      <alignment horizontal="left" vertical="top" wrapText="1"/>
      <protection/>
    </xf>
    <xf numFmtId="0" fontId="16" fillId="0" borderId="10" xfId="47" applyNumberFormat="1" applyFont="1" applyFill="1" applyBorder="1" applyAlignment="1">
      <alignment horizontal="center" vertical="top" wrapText="1"/>
      <protection/>
    </xf>
    <xf numFmtId="2" fontId="16" fillId="0" borderId="10" xfId="47" applyNumberFormat="1" applyFont="1" applyFill="1" applyBorder="1" applyAlignment="1">
      <alignment horizontal="center" vertical="top" wrapText="1"/>
      <protection/>
    </xf>
    <xf numFmtId="0" fontId="0" fillId="0" borderId="0" xfId="0" applyAlignment="1">
      <alignment horizontal="center"/>
    </xf>
    <xf numFmtId="0" fontId="4" fillId="35" borderId="10" xfId="47" applyFont="1" applyFill="1" applyBorder="1" applyAlignment="1">
      <alignment horizontal="left" vertical="top" wrapText="1"/>
      <protection/>
    </xf>
    <xf numFmtId="0" fontId="36" fillId="0" borderId="10" xfId="42" applyNumberFormat="1" applyFont="1" applyFill="1" applyBorder="1" applyAlignment="1" applyProtection="1">
      <alignment horizontal="left" vertical="top" wrapText="1"/>
      <protection/>
    </xf>
    <xf numFmtId="2" fontId="13" fillId="0" borderId="10" xfId="47" applyNumberFormat="1" applyFont="1" applyFill="1" applyBorder="1" applyAlignment="1">
      <alignment horizontal="center" vertical="top"/>
      <protection/>
    </xf>
    <xf numFmtId="2" fontId="5" fillId="0" borderId="10" xfId="0" applyNumberFormat="1" applyFont="1" applyFill="1" applyBorder="1" applyAlignment="1">
      <alignment horizontal="center" vertical="top"/>
    </xf>
    <xf numFmtId="167" fontId="5" fillId="0" borderId="10" xfId="42" applyNumberFormat="1" applyFont="1" applyFill="1" applyBorder="1" applyAlignment="1" applyProtection="1">
      <alignment horizontal="right" vertical="top"/>
      <protection/>
    </xf>
    <xf numFmtId="167" fontId="13" fillId="0" borderId="15" xfId="42" applyNumberFormat="1" applyFont="1" applyFill="1" applyBorder="1" applyAlignment="1" applyProtection="1">
      <alignment horizontal="right" vertical="top"/>
      <protection/>
    </xf>
    <xf numFmtId="165" fontId="13" fillId="34" borderId="11" xfId="47" applyNumberFormat="1" applyFont="1" applyFill="1" applyBorder="1" applyAlignment="1">
      <alignment horizontal="center" vertical="top"/>
      <protection/>
    </xf>
    <xf numFmtId="0" fontId="14" fillId="34" borderId="11" xfId="58" applyFont="1" applyFill="1" applyBorder="1" applyAlignment="1">
      <alignment horizontal="left" vertical="top"/>
      <protection/>
    </xf>
    <xf numFmtId="2" fontId="5" fillId="34" borderId="11" xfId="0" applyNumberFormat="1" applyFont="1" applyFill="1" applyBorder="1" applyAlignment="1">
      <alignment horizontal="center" vertical="top"/>
    </xf>
    <xf numFmtId="167" fontId="5" fillId="34" borderId="11" xfId="42" applyNumberFormat="1" applyFont="1" applyFill="1" applyBorder="1" applyAlignment="1" applyProtection="1">
      <alignment horizontal="right" vertical="top"/>
      <protection/>
    </xf>
    <xf numFmtId="167" fontId="13" fillId="34" borderId="16" xfId="42" applyNumberFormat="1" applyFont="1" applyFill="1" applyBorder="1" applyAlignment="1" applyProtection="1">
      <alignment horizontal="right" vertical="top"/>
      <protection/>
    </xf>
    <xf numFmtId="167" fontId="13" fillId="34" borderId="17" xfId="42" applyNumberFormat="1" applyFont="1" applyFill="1" applyBorder="1" applyAlignment="1" applyProtection="1">
      <alignment horizontal="right" vertical="top"/>
      <protection/>
    </xf>
    <xf numFmtId="165" fontId="13" fillId="0" borderId="18" xfId="47" applyNumberFormat="1" applyFont="1" applyFill="1" applyBorder="1" applyAlignment="1">
      <alignment horizontal="center" vertical="top"/>
      <protection/>
    </xf>
    <xf numFmtId="0" fontId="13" fillId="0" borderId="18" xfId="47" applyFont="1" applyFill="1" applyBorder="1" applyAlignment="1">
      <alignment horizontal="left" vertical="top"/>
      <protection/>
    </xf>
    <xf numFmtId="2" fontId="5" fillId="0" borderId="18" xfId="0" applyNumberFormat="1" applyFont="1" applyFill="1" applyBorder="1" applyAlignment="1">
      <alignment horizontal="center" vertical="top"/>
    </xf>
    <xf numFmtId="167" fontId="5" fillId="0" borderId="18" xfId="42" applyNumberFormat="1" applyFont="1" applyFill="1" applyBorder="1" applyAlignment="1" applyProtection="1">
      <alignment horizontal="right" vertical="top"/>
      <protection/>
    </xf>
    <xf numFmtId="167" fontId="13" fillId="0" borderId="18" xfId="42" applyNumberFormat="1" applyFont="1" applyFill="1" applyBorder="1" applyAlignment="1" applyProtection="1">
      <alignment horizontal="right" vertical="top"/>
      <protection/>
    </xf>
    <xf numFmtId="0" fontId="13" fillId="0" borderId="18" xfId="58" applyFont="1" applyFill="1" applyBorder="1" applyAlignment="1">
      <alignment horizontal="left" vertical="top"/>
      <protection/>
    </xf>
    <xf numFmtId="167" fontId="13" fillId="0" borderId="18" xfId="0" applyNumberFormat="1" applyFont="1" applyFill="1" applyBorder="1" applyAlignment="1">
      <alignment horizontal="center" vertical="top"/>
    </xf>
    <xf numFmtId="2" fontId="13" fillId="0" borderId="18" xfId="58" applyNumberFormat="1" applyFont="1" applyFill="1" applyBorder="1" applyAlignment="1">
      <alignment horizontal="center" vertical="top"/>
      <protection/>
    </xf>
    <xf numFmtId="4" fontId="13" fillId="0" borderId="18" xfId="42" applyNumberFormat="1" applyFont="1" applyFill="1" applyBorder="1" applyAlignment="1" applyProtection="1">
      <alignment horizontal="right" vertical="top"/>
      <protection/>
    </xf>
    <xf numFmtId="10" fontId="13" fillId="0" borderId="18" xfId="58" applyNumberFormat="1" applyFont="1" applyFill="1" applyBorder="1" applyAlignment="1">
      <alignment horizontal="center" vertical="top"/>
      <protection/>
    </xf>
    <xf numFmtId="0" fontId="13" fillId="0" borderId="18" xfId="47" applyFont="1" applyFill="1" applyBorder="1" applyAlignment="1">
      <alignment horizontal="left" vertical="top" wrapText="1"/>
      <protection/>
    </xf>
    <xf numFmtId="2" fontId="13" fillId="0" borderId="18" xfId="47" applyNumberFormat="1" applyFont="1" applyFill="1" applyBorder="1" applyAlignment="1">
      <alignment horizontal="center" vertical="top"/>
      <protection/>
    </xf>
    <xf numFmtId="165" fontId="13" fillId="0" borderId="11" xfId="47" applyNumberFormat="1" applyFont="1" applyFill="1" applyBorder="1" applyAlignment="1">
      <alignment horizontal="center" vertical="top"/>
      <protection/>
    </xf>
    <xf numFmtId="0" fontId="5" fillId="0" borderId="11" xfId="47" applyFont="1" applyFill="1" applyBorder="1" applyAlignment="1">
      <alignment horizontal="left" vertical="top" wrapText="1"/>
      <protection/>
    </xf>
    <xf numFmtId="4" fontId="32" fillId="0" borderId="11" xfId="47" applyNumberFormat="1" applyFont="1" applyFill="1" applyBorder="1" applyAlignment="1">
      <alignment horizontal="right" vertical="top" shrinkToFit="1"/>
      <protection/>
    </xf>
    <xf numFmtId="2" fontId="32" fillId="0" borderId="11" xfId="0" applyNumberFormat="1" applyFont="1" applyBorder="1" applyAlignment="1">
      <alignment vertical="top"/>
    </xf>
    <xf numFmtId="166" fontId="15" fillId="0" borderId="11" xfId="42" applyNumberFormat="1" applyFont="1" applyBorder="1" applyAlignment="1">
      <alignment vertical="top"/>
      <protection/>
    </xf>
    <xf numFmtId="0" fontId="7" fillId="0" borderId="11" xfId="47" applyFont="1" applyFill="1" applyBorder="1" applyAlignment="1">
      <alignment horizontal="left" vertical="center" wrapText="1"/>
      <protection/>
    </xf>
    <xf numFmtId="0" fontId="7" fillId="0" borderId="11" xfId="47" applyFont="1" applyFill="1" applyBorder="1" applyAlignment="1">
      <alignment horizontal="left" vertical="top" wrapText="1"/>
      <protection/>
    </xf>
    <xf numFmtId="166" fontId="15" fillId="0" borderId="19" xfId="42" applyNumberFormat="1" applyFont="1" applyBorder="1" applyAlignment="1">
      <alignment vertical="top"/>
      <protection/>
    </xf>
    <xf numFmtId="0" fontId="13" fillId="34" borderId="11" xfId="58" applyFont="1" applyFill="1" applyBorder="1" applyAlignment="1">
      <alignment horizontal="left" vertical="top" wrapText="1"/>
      <protection/>
    </xf>
    <xf numFmtId="167" fontId="13" fillId="34" borderId="11" xfId="0" applyNumberFormat="1" applyFont="1" applyFill="1" applyBorder="1" applyAlignment="1">
      <alignment horizontal="center" vertical="top"/>
    </xf>
    <xf numFmtId="2" fontId="32" fillId="34" borderId="11" xfId="0" applyNumberFormat="1" applyFont="1" applyFill="1" applyBorder="1" applyAlignment="1">
      <alignment vertical="top"/>
    </xf>
    <xf numFmtId="166" fontId="5" fillId="34" borderId="11" xfId="0" applyNumberFormat="1" applyFont="1" applyFill="1" applyBorder="1" applyAlignment="1">
      <alignment vertical="top"/>
    </xf>
    <xf numFmtId="166" fontId="15" fillId="34" borderId="11" xfId="42" applyNumberFormat="1" applyFont="1" applyFill="1" applyBorder="1" applyAlignment="1">
      <alignment vertical="top"/>
      <protection/>
    </xf>
    <xf numFmtId="168" fontId="32" fillId="33" borderId="11" xfId="42" applyNumberFormat="1" applyFont="1" applyFill="1" applyBorder="1" applyAlignment="1">
      <alignment vertical="top"/>
      <protection/>
    </xf>
    <xf numFmtId="167" fontId="5" fillId="33" borderId="20" xfId="42" applyNumberFormat="1" applyFont="1" applyFill="1" applyBorder="1" applyAlignment="1" applyProtection="1">
      <alignment horizontal="right" vertical="top"/>
      <protection/>
    </xf>
    <xf numFmtId="165" fontId="16" fillId="33" borderId="0" xfId="47" applyNumberFormat="1" applyFont="1" applyFill="1" applyBorder="1" applyAlignment="1">
      <alignment horizontal="center" vertical="top"/>
      <protection/>
    </xf>
    <xf numFmtId="2" fontId="5" fillId="33" borderId="0" xfId="47" applyNumberFormat="1" applyFont="1" applyFill="1" applyBorder="1" applyAlignment="1">
      <alignment horizontal="center" vertical="top"/>
      <protection/>
    </xf>
    <xf numFmtId="168" fontId="32" fillId="33" borderId="0" xfId="42" applyNumberFormat="1" applyFont="1" applyFill="1" applyAlignment="1">
      <alignment vertical="top"/>
      <protection/>
    </xf>
    <xf numFmtId="168" fontId="32" fillId="0" borderId="0" xfId="42" applyNumberFormat="1" applyFont="1" applyAlignment="1">
      <alignment horizontal="right" vertical="top"/>
      <protection/>
    </xf>
    <xf numFmtId="2" fontId="5" fillId="0" borderId="0" xfId="47" applyNumberFormat="1" applyFont="1" applyFill="1" applyBorder="1" applyAlignment="1">
      <alignment horizontal="center" vertical="top"/>
      <protection/>
    </xf>
    <xf numFmtId="2" fontId="37" fillId="33" borderId="0" xfId="47" applyNumberFormat="1" applyFont="1" applyFill="1" applyBorder="1" applyAlignment="1">
      <alignment horizontal="center" vertical="top"/>
      <protection/>
    </xf>
    <xf numFmtId="2" fontId="37" fillId="0" borderId="0" xfId="47" applyNumberFormat="1" applyFont="1" applyFill="1" applyBorder="1" applyAlignment="1">
      <alignment horizontal="center" vertical="top"/>
      <protection/>
    </xf>
    <xf numFmtId="2" fontId="10" fillId="33" borderId="0" xfId="47" applyNumberFormat="1" applyFont="1" applyFill="1" applyBorder="1" applyAlignment="1">
      <alignment horizontal="center" vertical="top" wrapText="1"/>
      <protection/>
    </xf>
    <xf numFmtId="2" fontId="10" fillId="0" borderId="0" xfId="47" applyNumberFormat="1" applyFont="1" applyFill="1" applyBorder="1" applyAlignment="1">
      <alignment horizontal="center" vertical="top" wrapText="1"/>
      <protection/>
    </xf>
    <xf numFmtId="165" fontId="38" fillId="33" borderId="0" xfId="47" applyNumberFormat="1" applyFont="1" applyFill="1" applyBorder="1" applyAlignment="1">
      <alignment horizontal="center" vertical="top" wrapText="1"/>
      <protection/>
    </xf>
    <xf numFmtId="2" fontId="12" fillId="33" borderId="0" xfId="47" applyNumberFormat="1" applyFont="1" applyFill="1" applyBorder="1" applyAlignment="1">
      <alignment horizontal="center" vertical="top" wrapText="1"/>
      <protection/>
    </xf>
    <xf numFmtId="2" fontId="12" fillId="0" borderId="0" xfId="47" applyNumberFormat="1" applyFont="1" applyFill="1" applyBorder="1" applyAlignment="1">
      <alignment horizontal="center" vertical="top" wrapText="1"/>
      <protection/>
    </xf>
    <xf numFmtId="165" fontId="40" fillId="0" borderId="20" xfId="47" applyNumberFormat="1" applyFont="1" applyFill="1" applyBorder="1" applyAlignment="1">
      <alignment horizontal="center" vertical="top"/>
      <protection/>
    </xf>
    <xf numFmtId="0" fontId="22" fillId="0" borderId="20" xfId="47" applyFont="1" applyFill="1" applyBorder="1" applyAlignment="1">
      <alignment vertical="top"/>
      <protection/>
    </xf>
    <xf numFmtId="2" fontId="22" fillId="0" borderId="20" xfId="47" applyNumberFormat="1" applyFont="1" applyFill="1" applyBorder="1" applyAlignment="1">
      <alignment horizontal="center" vertical="top"/>
      <protection/>
    </xf>
    <xf numFmtId="2" fontId="22" fillId="0" borderId="20" xfId="47" applyNumberFormat="1" applyFont="1" applyFill="1" applyBorder="1" applyAlignment="1">
      <alignment vertical="top" wrapText="1"/>
      <protection/>
    </xf>
    <xf numFmtId="165" fontId="4" fillId="37" borderId="11" xfId="47" applyNumberFormat="1" applyFont="1" applyFill="1" applyBorder="1" applyAlignment="1">
      <alignment horizontal="center" vertical="top" wrapText="1"/>
      <protection/>
    </xf>
    <xf numFmtId="0" fontId="13" fillId="37" borderId="11" xfId="47" applyFont="1" applyFill="1" applyBorder="1" applyAlignment="1">
      <alignment horizontal="center" vertical="top" wrapText="1"/>
      <protection/>
    </xf>
    <xf numFmtId="2" fontId="13" fillId="37" borderId="11" xfId="47" applyNumberFormat="1" applyFont="1" applyFill="1" applyBorder="1" applyAlignment="1">
      <alignment horizontal="center" vertical="top"/>
      <protection/>
    </xf>
    <xf numFmtId="2" fontId="15" fillId="37" borderId="11" xfId="42" applyNumberFormat="1" applyFont="1" applyFill="1" applyBorder="1" applyAlignment="1">
      <alignment horizontal="center" vertical="top"/>
      <protection/>
    </xf>
    <xf numFmtId="166" fontId="15" fillId="37" borderId="11" xfId="42" applyFont="1" applyFill="1" applyBorder="1" applyAlignment="1">
      <alignment horizontal="center" vertical="top"/>
      <protection/>
    </xf>
    <xf numFmtId="0" fontId="5" fillId="0" borderId="0" xfId="47" applyFont="1" applyFill="1" applyBorder="1" applyAlignment="1">
      <alignment vertical="top"/>
      <protection/>
    </xf>
    <xf numFmtId="165" fontId="16" fillId="0" borderId="11" xfId="47" applyNumberFormat="1" applyFont="1" applyFill="1" applyBorder="1" applyAlignment="1">
      <alignment horizontal="center" vertical="top"/>
      <protection/>
    </xf>
    <xf numFmtId="0" fontId="5" fillId="0" borderId="11" xfId="47" applyFont="1" applyFill="1" applyBorder="1" applyAlignment="1">
      <alignment vertical="top" wrapText="1"/>
      <protection/>
    </xf>
    <xf numFmtId="2" fontId="5" fillId="0" borderId="11" xfId="0" applyNumberFormat="1" applyFont="1" applyFill="1" applyBorder="1" applyAlignment="1">
      <alignment horizontal="center" vertical="top"/>
    </xf>
    <xf numFmtId="2" fontId="32" fillId="0" borderId="11" xfId="42" applyNumberFormat="1" applyFont="1" applyBorder="1" applyAlignment="1">
      <alignment vertical="top"/>
      <protection/>
    </xf>
    <xf numFmtId="168" fontId="32" fillId="0" borderId="11" xfId="42" applyNumberFormat="1" applyFont="1" applyBorder="1" applyAlignment="1">
      <alignment horizontal="right" vertical="top"/>
      <protection/>
    </xf>
    <xf numFmtId="0" fontId="25" fillId="0" borderId="11" xfId="47" applyFont="1" applyFill="1" applyBorder="1" applyAlignment="1">
      <alignment vertical="top" wrapText="1"/>
      <protection/>
    </xf>
    <xf numFmtId="2" fontId="32" fillId="0" borderId="11" xfId="47" applyNumberFormat="1" applyFont="1" applyFill="1" applyBorder="1" applyAlignment="1">
      <alignment horizontal="center" vertical="top"/>
      <protection/>
    </xf>
    <xf numFmtId="168" fontId="32" fillId="0" borderId="11" xfId="42" applyNumberFormat="1" applyFont="1" applyFill="1" applyBorder="1" applyAlignment="1">
      <alignment vertical="top"/>
      <protection/>
    </xf>
    <xf numFmtId="0" fontId="25" fillId="0" borderId="11" xfId="47" applyFont="1" applyFill="1" applyBorder="1" applyAlignment="1">
      <alignment horizontal="left" vertical="top" wrapText="1"/>
      <protection/>
    </xf>
    <xf numFmtId="0" fontId="12" fillId="0" borderId="11" xfId="47" applyFont="1" applyFill="1" applyBorder="1" applyAlignment="1">
      <alignment horizontal="left" vertical="top" wrapText="1"/>
      <protection/>
    </xf>
    <xf numFmtId="165" fontId="28" fillId="0" borderId="11" xfId="47" applyNumberFormat="1" applyFont="1" applyFill="1" applyBorder="1" applyAlignment="1">
      <alignment horizontal="center" vertical="top"/>
      <protection/>
    </xf>
    <xf numFmtId="0" fontId="27" fillId="0" borderId="11" xfId="47" applyFont="1" applyFill="1" applyBorder="1" applyAlignment="1">
      <alignment horizontal="left" vertical="top" wrapText="1"/>
      <protection/>
    </xf>
    <xf numFmtId="0" fontId="26" fillId="0" borderId="11" xfId="47" applyFont="1" applyFill="1" applyBorder="1" applyAlignment="1">
      <alignment horizontal="left" vertical="top" wrapText="1"/>
      <protection/>
    </xf>
    <xf numFmtId="0" fontId="28" fillId="0" borderId="11" xfId="47" applyFont="1" applyFill="1" applyBorder="1" applyAlignment="1">
      <alignment horizontal="justify" vertical="top" wrapText="1"/>
      <protection/>
    </xf>
    <xf numFmtId="0" fontId="29" fillId="0" borderId="11" xfId="47" applyFont="1" applyFill="1" applyBorder="1" applyAlignment="1">
      <alignment horizontal="left" vertical="top" wrapText="1"/>
      <protection/>
    </xf>
    <xf numFmtId="0" fontId="28" fillId="0" borderId="11" xfId="47" applyFont="1" applyFill="1" applyBorder="1" applyAlignment="1">
      <alignment horizontal="left" vertical="top" wrapText="1"/>
      <protection/>
    </xf>
    <xf numFmtId="0" fontId="4" fillId="0" borderId="11" xfId="47" applyFont="1" applyFill="1" applyBorder="1" applyAlignment="1">
      <alignment vertical="top" wrapText="1"/>
      <protection/>
    </xf>
    <xf numFmtId="0" fontId="16" fillId="0" borderId="11" xfId="47" applyFont="1" applyFill="1" applyBorder="1" applyAlignment="1">
      <alignment vertical="top" wrapText="1"/>
      <protection/>
    </xf>
    <xf numFmtId="0" fontId="26" fillId="0" borderId="11" xfId="47" applyFont="1" applyFill="1" applyBorder="1" applyAlignment="1">
      <alignment horizontal="left" vertical="top"/>
      <protection/>
    </xf>
    <xf numFmtId="0" fontId="28" fillId="0" borderId="11" xfId="47" applyFont="1" applyFill="1" applyBorder="1" applyAlignment="1">
      <alignment horizontal="left" vertical="top"/>
      <protection/>
    </xf>
    <xf numFmtId="0" fontId="14" fillId="0" borderId="11" xfId="47" applyFont="1" applyFill="1" applyBorder="1" applyAlignment="1">
      <alignment vertical="top" wrapText="1"/>
      <protection/>
    </xf>
    <xf numFmtId="4" fontId="5" fillId="0" borderId="11" xfId="47" applyNumberFormat="1" applyFont="1" applyFill="1" applyBorder="1" applyAlignment="1">
      <alignment horizontal="center" vertical="top"/>
      <protection/>
    </xf>
    <xf numFmtId="0" fontId="14" fillId="0" borderId="11" xfId="47" applyFont="1" applyFill="1" applyBorder="1" applyAlignment="1">
      <alignment vertical="top"/>
      <protection/>
    </xf>
    <xf numFmtId="0" fontId="13" fillId="0" borderId="11" xfId="47" applyFont="1" applyFill="1" applyBorder="1" applyAlignment="1">
      <alignment vertical="top"/>
      <protection/>
    </xf>
    <xf numFmtId="0" fontId="13" fillId="0" borderId="11" xfId="47" applyFont="1" applyFill="1" applyBorder="1" applyAlignment="1">
      <alignment vertical="top" wrapText="1"/>
      <protection/>
    </xf>
    <xf numFmtId="0" fontId="13" fillId="0" borderId="11" xfId="58" applyFont="1" applyFill="1" applyBorder="1" applyAlignment="1">
      <alignment horizontal="left" vertical="top"/>
      <protection/>
    </xf>
    <xf numFmtId="165" fontId="5" fillId="0" borderId="11" xfId="47" applyNumberFormat="1" applyFont="1" applyFill="1" applyBorder="1" applyAlignment="1">
      <alignment horizontal="center" vertical="top"/>
      <protection/>
    </xf>
    <xf numFmtId="165" fontId="5" fillId="34" borderId="11" xfId="47" applyNumberFormat="1" applyFont="1" applyFill="1" applyBorder="1" applyAlignment="1">
      <alignment horizontal="center" vertical="top"/>
      <protection/>
    </xf>
    <xf numFmtId="0" fontId="14" fillId="34" borderId="11" xfId="47" applyFont="1" applyFill="1" applyBorder="1" applyAlignment="1">
      <alignment horizontal="left" vertical="top" wrapText="1"/>
      <protection/>
    </xf>
    <xf numFmtId="2" fontId="13" fillId="34" borderId="11" xfId="47" applyNumberFormat="1" applyFont="1" applyFill="1" applyBorder="1" applyAlignment="1">
      <alignment horizontal="center" vertical="top"/>
      <protection/>
    </xf>
    <xf numFmtId="2" fontId="15" fillId="34" borderId="11" xfId="0" applyNumberFormat="1" applyFont="1" applyFill="1" applyBorder="1" applyAlignment="1">
      <alignment vertical="top"/>
    </xf>
    <xf numFmtId="166" fontId="15" fillId="34" borderId="11" xfId="42" applyNumberFormat="1" applyFont="1" applyFill="1" applyBorder="1" applyAlignment="1">
      <alignment horizontal="right" vertical="top"/>
      <protection/>
    </xf>
    <xf numFmtId="0" fontId="4" fillId="0" borderId="11" xfId="47" applyFont="1" applyFill="1" applyBorder="1" applyAlignment="1">
      <alignment vertical="top"/>
      <protection/>
    </xf>
    <xf numFmtId="2" fontId="16" fillId="0" borderId="11" xfId="0" applyNumberFormat="1" applyFont="1" applyFill="1" applyBorder="1" applyAlignment="1">
      <alignment horizontal="center" vertical="top"/>
    </xf>
    <xf numFmtId="2" fontId="7" fillId="0" borderId="11" xfId="42" applyNumberFormat="1" applyFont="1" applyBorder="1" applyAlignment="1">
      <alignment vertical="top"/>
      <protection/>
    </xf>
    <xf numFmtId="168" fontId="7" fillId="0" borderId="11" xfId="42" applyNumberFormat="1" applyFont="1" applyFill="1" applyBorder="1" applyAlignment="1">
      <alignment vertical="top"/>
      <protection/>
    </xf>
    <xf numFmtId="168" fontId="7" fillId="0" borderId="11" xfId="42" applyNumberFormat="1" applyFont="1" applyBorder="1" applyAlignment="1">
      <alignment horizontal="right" vertical="top"/>
      <protection/>
    </xf>
    <xf numFmtId="0" fontId="16" fillId="0" borderId="11" xfId="44" applyNumberFormat="1" applyFont="1" applyFill="1" applyBorder="1" applyAlignment="1" applyProtection="1">
      <alignment horizontal="justify" vertical="top" wrapText="1"/>
      <protection/>
    </xf>
    <xf numFmtId="4" fontId="16" fillId="0" borderId="11" xfId="47" applyNumberFormat="1" applyFont="1" applyFill="1" applyBorder="1" applyAlignment="1">
      <alignment horizontal="center" vertical="top"/>
      <protection/>
    </xf>
    <xf numFmtId="166" fontId="7" fillId="0" borderId="11" xfId="42" applyNumberFormat="1" applyFont="1" applyFill="1" applyBorder="1" applyAlignment="1">
      <alignment vertical="top"/>
      <protection/>
    </xf>
    <xf numFmtId="166" fontId="7" fillId="0" borderId="11" xfId="42" applyNumberFormat="1" applyFont="1" applyBorder="1" applyAlignment="1">
      <alignment horizontal="right" vertical="top"/>
      <protection/>
    </xf>
    <xf numFmtId="0" fontId="16" fillId="0" borderId="11" xfId="47" applyFont="1" applyFill="1" applyBorder="1" applyAlignment="1">
      <alignment horizontal="left" vertical="top" wrapText="1"/>
      <protection/>
    </xf>
    <xf numFmtId="165" fontId="16" fillId="0" borderId="11" xfId="47" applyNumberFormat="1" applyFont="1" applyFill="1" applyBorder="1" applyAlignment="1">
      <alignment horizontal="center" vertical="top" wrapText="1"/>
      <protection/>
    </xf>
    <xf numFmtId="0" fontId="16" fillId="0" borderId="11" xfId="47" applyFont="1" applyFill="1" applyBorder="1" applyAlignment="1">
      <alignment horizontal="center" vertical="top" wrapText="1"/>
      <protection/>
    </xf>
    <xf numFmtId="166" fontId="16" fillId="0" borderId="21" xfId="42" applyNumberFormat="1" applyFont="1" applyFill="1" applyBorder="1" applyAlignment="1">
      <alignment vertical="top"/>
      <protection/>
    </xf>
    <xf numFmtId="2" fontId="7" fillId="0" borderId="11" xfId="42" applyNumberFormat="1" applyFont="1" applyFill="1" applyBorder="1" applyAlignment="1">
      <alignment vertical="top"/>
      <protection/>
    </xf>
    <xf numFmtId="0" fontId="16" fillId="0" borderId="10" xfId="0" applyFont="1" applyFill="1" applyBorder="1" applyAlignment="1" applyProtection="1">
      <alignment horizontal="justify" vertical="top" wrapText="1"/>
      <protection/>
    </xf>
    <xf numFmtId="2" fontId="16" fillId="0" borderId="11" xfId="47" applyNumberFormat="1" applyFont="1" applyFill="1" applyBorder="1" applyAlignment="1">
      <alignment horizontal="center" vertical="top" wrapText="1"/>
      <protection/>
    </xf>
    <xf numFmtId="165" fontId="5" fillId="34" borderId="11" xfId="47" applyNumberFormat="1" applyFont="1" applyFill="1" applyBorder="1" applyAlignment="1">
      <alignment horizontal="center" vertical="top" wrapText="1"/>
      <protection/>
    </xf>
    <xf numFmtId="0" fontId="13" fillId="34" borderId="11" xfId="47" applyFont="1" applyFill="1" applyBorder="1" applyAlignment="1">
      <alignment horizontal="left" vertical="top"/>
      <protection/>
    </xf>
    <xf numFmtId="2" fontId="5" fillId="34" borderId="21" xfId="0" applyNumberFormat="1" applyFont="1" applyFill="1" applyBorder="1" applyAlignment="1">
      <alignment horizontal="center" vertical="top"/>
    </xf>
    <xf numFmtId="166" fontId="32" fillId="34" borderId="11" xfId="0" applyNumberFormat="1" applyFont="1" applyFill="1" applyBorder="1" applyAlignment="1">
      <alignment vertical="top"/>
    </xf>
    <xf numFmtId="166" fontId="15" fillId="34" borderId="22" xfId="42" applyNumberFormat="1" applyFont="1" applyFill="1" applyBorder="1" applyAlignment="1">
      <alignment horizontal="right" vertical="top"/>
      <protection/>
    </xf>
    <xf numFmtId="2" fontId="7" fillId="0" borderId="20" xfId="42" applyNumberFormat="1" applyFont="1" applyBorder="1" applyAlignment="1">
      <alignment vertical="top"/>
      <protection/>
    </xf>
    <xf numFmtId="166" fontId="7" fillId="0" borderId="20" xfId="42" applyNumberFormat="1" applyFont="1" applyFill="1" applyBorder="1" applyAlignment="1">
      <alignment vertical="top"/>
      <protection/>
    </xf>
    <xf numFmtId="166" fontId="7" fillId="0" borderId="20" xfId="42" applyNumberFormat="1" applyFont="1" applyBorder="1" applyAlignment="1">
      <alignment horizontal="right" vertical="top"/>
      <protection/>
    </xf>
    <xf numFmtId="2" fontId="7" fillId="0" borderId="11" xfId="0" applyNumberFormat="1" applyFont="1" applyBorder="1" applyAlignment="1">
      <alignment vertical="top"/>
    </xf>
    <xf numFmtId="0" fontId="31" fillId="0" borderId="11" xfId="47" applyFont="1" applyFill="1" applyBorder="1" applyAlignment="1">
      <alignment horizontal="left" vertical="top" wrapText="1"/>
      <protection/>
    </xf>
    <xf numFmtId="0" fontId="41" fillId="0" borderId="11" xfId="47" applyFont="1" applyFill="1" applyBorder="1" applyAlignment="1">
      <alignment horizontal="left" vertical="top" wrapText="1"/>
      <protection/>
    </xf>
    <xf numFmtId="0" fontId="7" fillId="0" borderId="11" xfId="47" applyFont="1" applyFill="1" applyBorder="1" applyAlignment="1">
      <alignment horizontal="center" vertical="top" wrapText="1"/>
      <protection/>
    </xf>
    <xf numFmtId="0" fontId="7" fillId="0" borderId="11" xfId="48" applyFont="1" applyFill="1" applyBorder="1" applyAlignment="1">
      <alignment horizontal="left" vertical="top" wrapText="1"/>
      <protection/>
    </xf>
    <xf numFmtId="0" fontId="7" fillId="0" borderId="11" xfId="47" applyFont="1" applyFill="1" applyBorder="1" applyAlignment="1">
      <alignment horizontal="center" wrapText="1"/>
      <protection/>
    </xf>
    <xf numFmtId="0" fontId="7" fillId="0" borderId="11" xfId="47" applyFont="1" applyFill="1" applyBorder="1" applyAlignment="1">
      <alignment horizontal="left" wrapText="1"/>
      <protection/>
    </xf>
    <xf numFmtId="0" fontId="7" fillId="0" borderId="11" xfId="47" applyFont="1" applyFill="1" applyBorder="1" applyAlignment="1">
      <alignment horizontal="center" vertical="center" wrapText="1"/>
      <protection/>
    </xf>
    <xf numFmtId="0" fontId="16" fillId="0" borderId="11" xfId="42" applyNumberFormat="1" applyFont="1" applyFill="1" applyBorder="1" applyAlignment="1" applyProtection="1">
      <alignment horizontal="left" vertical="top" wrapText="1"/>
      <protection/>
    </xf>
    <xf numFmtId="2" fontId="7" fillId="0" borderId="11" xfId="0" applyNumberFormat="1" applyFont="1" applyFill="1" applyBorder="1" applyAlignment="1">
      <alignment vertical="top"/>
    </xf>
    <xf numFmtId="166" fontId="7" fillId="0" borderId="11" xfId="42" applyNumberFormat="1" applyFont="1" applyFill="1" applyBorder="1" applyAlignment="1">
      <alignment horizontal="right" vertical="top"/>
      <protection/>
    </xf>
    <xf numFmtId="0" fontId="8" fillId="0" borderId="11" xfId="47" applyFont="1" applyFill="1" applyBorder="1" applyAlignment="1">
      <alignment horizontal="left" wrapText="1"/>
      <protection/>
    </xf>
    <xf numFmtId="165" fontId="7" fillId="0" borderId="11" xfId="47" applyNumberFormat="1" applyFont="1" applyFill="1" applyBorder="1" applyAlignment="1">
      <alignment horizontal="center" vertical="top" shrinkToFit="1"/>
      <protection/>
    </xf>
    <xf numFmtId="2" fontId="7" fillId="0" borderId="11" xfId="47" applyNumberFormat="1" applyFont="1" applyFill="1" applyBorder="1" applyAlignment="1">
      <alignment horizontal="center" vertical="top" shrinkToFit="1"/>
      <protection/>
    </xf>
    <xf numFmtId="4" fontId="7" fillId="0" borderId="11" xfId="48" applyNumberFormat="1" applyFont="1" applyFill="1" applyBorder="1" applyAlignment="1">
      <alignment horizontal="right" vertical="top" shrinkToFit="1"/>
      <protection/>
    </xf>
    <xf numFmtId="166" fontId="16" fillId="0" borderId="11" xfId="0" applyNumberFormat="1" applyFont="1" applyFill="1" applyBorder="1" applyAlignment="1">
      <alignment horizontal="center" vertical="top"/>
    </xf>
    <xf numFmtId="0" fontId="31" fillId="34" borderId="11" xfId="47" applyFont="1" applyFill="1" applyBorder="1" applyAlignment="1">
      <alignment horizontal="left" vertical="top" wrapText="1"/>
      <protection/>
    </xf>
    <xf numFmtId="0" fontId="42" fillId="0" borderId="11" xfId="47" applyFont="1" applyFill="1" applyBorder="1" applyAlignment="1">
      <alignment horizontal="center" vertical="top" wrapText="1"/>
      <protection/>
    </xf>
    <xf numFmtId="4" fontId="7" fillId="0" borderId="11" xfId="47" applyNumberFormat="1" applyFont="1" applyFill="1" applyBorder="1" applyAlignment="1">
      <alignment horizontal="center" vertical="top" wrapText="1"/>
      <protection/>
    </xf>
    <xf numFmtId="0" fontId="16" fillId="0" borderId="11" xfId="42" applyNumberFormat="1" applyFont="1" applyBorder="1" applyAlignment="1">
      <alignment horizontal="left" vertical="top" wrapText="1"/>
      <protection/>
    </xf>
    <xf numFmtId="2" fontId="42" fillId="0" borderId="11" xfId="0" applyNumberFormat="1" applyFont="1" applyFill="1" applyBorder="1" applyAlignment="1">
      <alignment horizontal="center" vertical="top"/>
    </xf>
    <xf numFmtId="2" fontId="7" fillId="0" borderId="11" xfId="47" applyNumberFormat="1" applyFont="1" applyFill="1" applyBorder="1" applyAlignment="1">
      <alignment horizontal="center" wrapText="1"/>
      <protection/>
    </xf>
    <xf numFmtId="0" fontId="31" fillId="35" borderId="11" xfId="47" applyFont="1" applyFill="1" applyBorder="1" applyAlignment="1">
      <alignment horizontal="left" vertical="top" wrapText="1"/>
      <protection/>
    </xf>
    <xf numFmtId="0" fontId="7" fillId="35" borderId="11" xfId="47" applyFont="1" applyFill="1" applyBorder="1" applyAlignment="1">
      <alignment horizontal="left" wrapText="1"/>
      <protection/>
    </xf>
    <xf numFmtId="0" fontId="7" fillId="35" borderId="11" xfId="47" applyFont="1" applyFill="1" applyBorder="1" applyAlignment="1">
      <alignment horizontal="center" wrapText="1"/>
      <protection/>
    </xf>
    <xf numFmtId="0" fontId="7" fillId="35" borderId="11" xfId="48" applyFont="1" applyFill="1" applyBorder="1" applyAlignment="1">
      <alignment horizontal="left" vertical="top" wrapText="1"/>
      <protection/>
    </xf>
    <xf numFmtId="0" fontId="16" fillId="0" borderId="11" xfId="0" applyNumberFormat="1" applyFont="1" applyFill="1" applyBorder="1" applyAlignment="1">
      <alignment vertical="top" wrapText="1"/>
    </xf>
    <xf numFmtId="0" fontId="4" fillId="0" borderId="11" xfId="42" applyNumberFormat="1" applyFont="1" applyFill="1" applyBorder="1" applyAlignment="1" applyProtection="1">
      <alignment horizontal="left" vertical="top" wrapText="1"/>
      <protection/>
    </xf>
    <xf numFmtId="2" fontId="16" fillId="0" borderId="11" xfId="0" applyNumberFormat="1" applyFont="1" applyFill="1" applyBorder="1" applyAlignment="1">
      <alignment vertical="top"/>
    </xf>
    <xf numFmtId="166" fontId="16" fillId="0" borderId="11" xfId="42" applyNumberFormat="1" applyFont="1" applyFill="1" applyBorder="1" applyAlignment="1">
      <alignment vertical="top"/>
      <protection/>
    </xf>
    <xf numFmtId="166" fontId="16" fillId="0" borderId="11" xfId="42" applyNumberFormat="1" applyFont="1" applyFill="1" applyBorder="1" applyAlignment="1">
      <alignment horizontal="right" vertical="top"/>
      <protection/>
    </xf>
    <xf numFmtId="9" fontId="0" fillId="0" borderId="0" xfId="64" applyFill="1" applyBorder="1" applyAlignment="1" applyProtection="1">
      <alignment vertical="top"/>
      <protection/>
    </xf>
    <xf numFmtId="9" fontId="0" fillId="0" borderId="0" xfId="64" applyFill="1" applyBorder="1" applyAlignment="1" applyProtection="1">
      <alignment/>
      <protection/>
    </xf>
    <xf numFmtId="0" fontId="4" fillId="0" borderId="11" xfId="47" applyFont="1" applyFill="1" applyBorder="1" applyAlignment="1">
      <alignment horizontal="center" vertical="top" wrapText="1"/>
      <protection/>
    </xf>
    <xf numFmtId="165" fontId="7" fillId="0" borderId="11" xfId="47" applyNumberFormat="1" applyFont="1" applyFill="1" applyBorder="1" applyAlignment="1">
      <alignment horizontal="center" wrapText="1"/>
      <protection/>
    </xf>
    <xf numFmtId="2" fontId="16" fillId="0" borderId="11" xfId="47" applyNumberFormat="1" applyFont="1" applyFill="1" applyBorder="1" applyAlignment="1">
      <alignment horizontal="center" vertical="top"/>
      <protection/>
    </xf>
    <xf numFmtId="0" fontId="7" fillId="0" borderId="0" xfId="47" applyFont="1" applyAlignment="1">
      <alignment vertical="top" wrapText="1"/>
      <protection/>
    </xf>
    <xf numFmtId="2" fontId="7" fillId="0" borderId="20" xfId="0" applyNumberFormat="1" applyFont="1" applyFill="1" applyBorder="1" applyAlignment="1">
      <alignment vertical="top"/>
    </xf>
    <xf numFmtId="0" fontId="13" fillId="0" borderId="11" xfId="47" applyFont="1" applyFill="1" applyBorder="1" applyAlignment="1">
      <alignment horizontal="left" vertical="top" wrapText="1"/>
      <protection/>
    </xf>
    <xf numFmtId="0" fontId="13" fillId="0" borderId="11" xfId="47" applyFont="1" applyFill="1" applyBorder="1" applyAlignment="1">
      <alignment horizontal="center" vertical="top" wrapText="1"/>
      <protection/>
    </xf>
    <xf numFmtId="166" fontId="5" fillId="0" borderId="11" xfId="0" applyNumberFormat="1" applyFont="1" applyBorder="1" applyAlignment="1">
      <alignment horizontal="right" vertical="top"/>
    </xf>
    <xf numFmtId="165" fontId="5" fillId="37" borderId="11" xfId="47" applyNumberFormat="1" applyFont="1" applyFill="1" applyBorder="1" applyAlignment="1">
      <alignment horizontal="center" vertical="top"/>
      <protection/>
    </xf>
    <xf numFmtId="0" fontId="14" fillId="37" borderId="11" xfId="58" applyFont="1" applyFill="1" applyBorder="1" applyAlignment="1">
      <alignment horizontal="left" vertical="top"/>
      <protection/>
    </xf>
    <xf numFmtId="2" fontId="5" fillId="37" borderId="11" xfId="47" applyNumberFormat="1" applyFont="1" applyFill="1" applyBorder="1" applyAlignment="1">
      <alignment horizontal="center" vertical="top"/>
      <protection/>
    </xf>
    <xf numFmtId="166" fontId="5" fillId="37" borderId="11" xfId="0" applyNumberFormat="1" applyFont="1" applyFill="1" applyBorder="1" applyAlignment="1">
      <alignment vertical="top"/>
    </xf>
    <xf numFmtId="166" fontId="5" fillId="37" borderId="11" xfId="0" applyNumberFormat="1" applyFont="1" applyFill="1" applyBorder="1" applyAlignment="1">
      <alignment horizontal="right" vertical="top"/>
    </xf>
    <xf numFmtId="0" fontId="14" fillId="0" borderId="11" xfId="58" applyFont="1" applyFill="1" applyBorder="1" applyAlignment="1">
      <alignment horizontal="left" vertical="top"/>
      <protection/>
    </xf>
    <xf numFmtId="2" fontId="5" fillId="33" borderId="11" xfId="47" applyNumberFormat="1" applyFont="1" applyFill="1" applyBorder="1" applyAlignment="1">
      <alignment horizontal="center" vertical="top"/>
      <protection/>
    </xf>
    <xf numFmtId="2" fontId="13" fillId="0" borderId="11" xfId="47" applyNumberFormat="1" applyFont="1" applyFill="1" applyBorder="1" applyAlignment="1">
      <alignment horizontal="center" vertical="top"/>
      <protection/>
    </xf>
    <xf numFmtId="167" fontId="13" fillId="0" borderId="11" xfId="0" applyNumberFormat="1" applyFont="1" applyFill="1" applyBorder="1" applyAlignment="1">
      <alignment horizontal="center" vertical="top"/>
    </xf>
    <xf numFmtId="0" fontId="13" fillId="34" borderId="11" xfId="58" applyFont="1" applyFill="1" applyBorder="1" applyAlignment="1">
      <alignment horizontal="left" vertical="top"/>
      <protection/>
    </xf>
    <xf numFmtId="0" fontId="13" fillId="0" borderId="11" xfId="58" applyFont="1" applyFill="1" applyBorder="1" applyAlignment="1">
      <alignment horizontal="left" vertical="top" wrapText="1"/>
      <protection/>
    </xf>
    <xf numFmtId="10" fontId="5" fillId="33" borderId="11" xfId="64" applyNumberFormat="1" applyFont="1" applyFill="1" applyBorder="1" applyAlignment="1" applyProtection="1">
      <alignment vertical="top"/>
      <protection/>
    </xf>
    <xf numFmtId="165" fontId="12" fillId="36" borderId="23" xfId="47" applyNumberFormat="1" applyFont="1" applyFill="1" applyBorder="1" applyAlignment="1">
      <alignment horizontal="center" vertical="top" wrapText="1"/>
      <protection/>
    </xf>
    <xf numFmtId="0" fontId="14" fillId="34" borderId="11" xfId="58" applyFont="1" applyFill="1" applyBorder="1" applyAlignment="1">
      <alignment horizontal="center" vertical="top"/>
      <protection/>
    </xf>
    <xf numFmtId="0" fontId="17" fillId="0" borderId="0" xfId="47" applyFont="1" applyFill="1" applyBorder="1" applyAlignment="1">
      <alignment vertical="top" wrapText="1"/>
      <protection/>
    </xf>
    <xf numFmtId="165" fontId="12" fillId="36" borderId="11" xfId="47" applyNumberFormat="1" applyFont="1" applyFill="1" applyBorder="1" applyAlignment="1">
      <alignment horizontal="center" vertical="top" wrapText="1"/>
      <protection/>
    </xf>
    <xf numFmtId="0" fontId="8" fillId="33" borderId="0" xfId="47" applyFont="1" applyFill="1" applyBorder="1" applyAlignment="1">
      <alignment vertical="top" wrapText="1"/>
      <protection/>
    </xf>
    <xf numFmtId="165" fontId="39" fillId="36" borderId="23" xfId="47" applyNumberFormat="1"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cel Built-in Normal 1"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6" xfId="61"/>
    <cellStyle name="Note" xfId="62"/>
    <cellStyle name="Output" xfId="63"/>
    <cellStyle name="Percent" xfId="64"/>
    <cellStyle name="Title" xfId="65"/>
    <cellStyle name="Total" xfId="66"/>
    <cellStyle name="Warning Text" xfId="67"/>
  </cellStyles>
  <dxfs count="26">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66675</xdr:rowOff>
    </xdr:to>
    <xdr:pic>
      <xdr:nvPicPr>
        <xdr:cNvPr id="1" name="Picture 1"/>
        <xdr:cNvPicPr preferRelativeResize="1">
          <a:picLocks noChangeAspect="1"/>
        </xdr:cNvPicPr>
      </xdr:nvPicPr>
      <xdr:blipFill>
        <a:blip r:embed="rId1"/>
        <a:stretch>
          <a:fillRect/>
        </a:stretch>
      </xdr:blipFill>
      <xdr:spPr>
        <a:xfrm>
          <a:off x="123825" y="28575"/>
          <a:ext cx="209550" cy="2476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xdr:rowOff>
    </xdr:from>
    <xdr:to>
      <xdr:col>0</xdr:col>
      <xdr:colOff>304800</xdr:colOff>
      <xdr:row>0</xdr:row>
      <xdr:rowOff>123825</xdr:rowOff>
    </xdr:to>
    <xdr:pic>
      <xdr:nvPicPr>
        <xdr:cNvPr id="1" name="Picture 1"/>
        <xdr:cNvPicPr preferRelativeResize="1">
          <a:picLocks noChangeAspect="1"/>
        </xdr:cNvPicPr>
      </xdr:nvPicPr>
      <xdr:blipFill>
        <a:blip r:embed="rId1"/>
        <a:stretch>
          <a:fillRect/>
        </a:stretch>
      </xdr:blipFill>
      <xdr:spPr>
        <a:xfrm>
          <a:off x="95250" y="9525"/>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9525</xdr:rowOff>
    </xdr:from>
    <xdr:to>
      <xdr:col>0</xdr:col>
      <xdr:colOff>304800</xdr:colOff>
      <xdr:row>0</xdr:row>
      <xdr:rowOff>123825</xdr:rowOff>
    </xdr:to>
    <xdr:pic>
      <xdr:nvPicPr>
        <xdr:cNvPr id="2" name="Picture 1"/>
        <xdr:cNvPicPr preferRelativeResize="1">
          <a:picLocks noChangeAspect="1"/>
        </xdr:cNvPicPr>
      </xdr:nvPicPr>
      <xdr:blipFill>
        <a:blip r:embed="rId1"/>
        <a:stretch>
          <a:fillRect/>
        </a:stretch>
      </xdr:blipFill>
      <xdr:spPr>
        <a:xfrm>
          <a:off x="95250" y="9525"/>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9525</xdr:rowOff>
    </xdr:from>
    <xdr:to>
      <xdr:col>0</xdr:col>
      <xdr:colOff>304800</xdr:colOff>
      <xdr:row>0</xdr:row>
      <xdr:rowOff>123825</xdr:rowOff>
    </xdr:to>
    <xdr:pic>
      <xdr:nvPicPr>
        <xdr:cNvPr id="3" name="Picture 1"/>
        <xdr:cNvPicPr preferRelativeResize="1">
          <a:picLocks noChangeAspect="1"/>
        </xdr:cNvPicPr>
      </xdr:nvPicPr>
      <xdr:blipFill>
        <a:blip r:embed="rId1"/>
        <a:stretch>
          <a:fillRect/>
        </a:stretch>
      </xdr:blipFill>
      <xdr:spPr>
        <a:xfrm>
          <a:off x="95250" y="9525"/>
          <a:ext cx="209550" cy="114300"/>
        </a:xfrm>
        <a:prstGeom prst="rect">
          <a:avLst/>
        </a:prstGeom>
        <a:blipFill>
          <a:blip r:embed=""/>
          <a:srcRect/>
          <a:stretch>
            <a:fillRect/>
          </a:stretch>
        </a:blipFill>
        <a:ln w="9525" cmpd="sng">
          <a:noFill/>
        </a:ln>
      </xdr:spPr>
    </xdr:pic>
    <xdr:clientData/>
  </xdr:twoCellAnchor>
  <xdr:twoCellAnchor>
    <xdr:from>
      <xdr:col>0</xdr:col>
      <xdr:colOff>95250</xdr:colOff>
      <xdr:row>0</xdr:row>
      <xdr:rowOff>9525</xdr:rowOff>
    </xdr:from>
    <xdr:to>
      <xdr:col>0</xdr:col>
      <xdr:colOff>304800</xdr:colOff>
      <xdr:row>0</xdr:row>
      <xdr:rowOff>123825</xdr:rowOff>
    </xdr:to>
    <xdr:pic>
      <xdr:nvPicPr>
        <xdr:cNvPr id="4" name="Picture 1"/>
        <xdr:cNvPicPr preferRelativeResize="1">
          <a:picLocks noChangeAspect="1"/>
        </xdr:cNvPicPr>
      </xdr:nvPicPr>
      <xdr:blipFill>
        <a:blip r:embed="rId1"/>
        <a:stretch>
          <a:fillRect/>
        </a:stretch>
      </xdr:blipFill>
      <xdr:spPr>
        <a:xfrm>
          <a:off x="95250" y="9525"/>
          <a:ext cx="209550" cy="1143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66675</xdr:rowOff>
    </xdr:to>
    <xdr:pic>
      <xdr:nvPicPr>
        <xdr:cNvPr id="1" name="Picture 1"/>
        <xdr:cNvPicPr preferRelativeResize="1">
          <a:picLocks noChangeAspect="1"/>
        </xdr:cNvPicPr>
      </xdr:nvPicPr>
      <xdr:blipFill>
        <a:blip r:embed="rId1"/>
        <a:stretch>
          <a:fillRect/>
        </a:stretch>
      </xdr:blipFill>
      <xdr:spPr>
        <a:xfrm>
          <a:off x="123825" y="28575"/>
          <a:ext cx="209550" cy="247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54"/>
  </sheetPr>
  <dimension ref="A1:IP27"/>
  <sheetViews>
    <sheetView showGridLines="0" zoomScaleSheetLayoutView="100" zoomScalePageLayoutView="0" workbookViewId="0" topLeftCell="A1">
      <selection activeCell="A15" sqref="A15"/>
    </sheetView>
  </sheetViews>
  <sheetFormatPr defaultColWidth="11.57421875" defaultRowHeight="12.75"/>
  <cols>
    <col min="1" max="1" width="7.421875" style="1" customWidth="1"/>
    <col min="2" max="2" width="50.57421875" style="2" customWidth="1"/>
    <col min="3" max="3" width="29.7109375" style="3" customWidth="1"/>
    <col min="4" max="7" width="0" style="3" hidden="1" customWidth="1"/>
    <col min="8"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s>
  <sheetData>
    <row r="1" spans="1:2" ht="16.5" customHeight="1">
      <c r="A1" s="6"/>
      <c r="B1" s="7" t="s">
        <v>0</v>
      </c>
    </row>
    <row r="2" spans="1:2" ht="16.5">
      <c r="A2" s="6"/>
      <c r="B2" s="8" t="s">
        <v>1</v>
      </c>
    </row>
    <row r="3" spans="1:2" ht="16.5">
      <c r="A3" s="6"/>
      <c r="B3" s="8" t="s">
        <v>2</v>
      </c>
    </row>
    <row r="4" spans="1:2" ht="16.5">
      <c r="A4" s="6"/>
      <c r="B4" s="8" t="s">
        <v>3</v>
      </c>
    </row>
    <row r="5" spans="1:2" ht="16.5">
      <c r="A5" s="6"/>
      <c r="B5" s="9" t="s">
        <v>4</v>
      </c>
    </row>
    <row r="6" spans="1:2" ht="16.5">
      <c r="A6" s="10"/>
      <c r="B6" s="11"/>
    </row>
    <row r="7" spans="1:2" ht="18.75">
      <c r="A7" s="12"/>
      <c r="B7" s="13"/>
    </row>
    <row r="8" spans="1:6" ht="12.75" customHeight="1">
      <c r="A8" s="289" t="s">
        <v>5</v>
      </c>
      <c r="B8" s="289"/>
      <c r="C8" s="289"/>
      <c r="D8" s="289"/>
      <c r="E8" s="289"/>
      <c r="F8" s="289"/>
    </row>
    <row r="9" spans="1:208" ht="24.75" customHeight="1">
      <c r="A9" s="14"/>
      <c r="B9" s="1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row>
    <row r="10" spans="1:135" ht="16.5">
      <c r="A10" s="16"/>
      <c r="B10" s="17"/>
      <c r="DX10" s="18"/>
      <c r="DY10" s="18"/>
      <c r="DZ10" s="18"/>
      <c r="EA10" s="18"/>
      <c r="EB10" s="18"/>
      <c r="EC10" s="18"/>
      <c r="ED10" s="18"/>
      <c r="EE10" s="18"/>
    </row>
    <row r="11" spans="1:135" ht="21" customHeight="1">
      <c r="A11" s="19"/>
      <c r="B11" s="290" t="s">
        <v>6</v>
      </c>
      <c r="C11" s="290"/>
      <c r="DX11" s="18"/>
      <c r="DY11" s="18"/>
      <c r="DZ11" s="18"/>
      <c r="EA11" s="18"/>
      <c r="EB11" s="18"/>
      <c r="EC11" s="18"/>
      <c r="ED11" s="18"/>
      <c r="EE11" s="18"/>
    </row>
    <row r="12" spans="1:135" ht="16.5">
      <c r="A12" s="19"/>
      <c r="B12" s="20"/>
      <c r="C12" s="21"/>
      <c r="DX12" s="18"/>
      <c r="DY12" s="18"/>
      <c r="DZ12" s="18"/>
      <c r="EA12" s="18"/>
      <c r="EB12" s="18"/>
      <c r="EC12" s="18"/>
      <c r="ED12" s="18"/>
      <c r="EE12" s="18"/>
    </row>
    <row r="13" spans="1:135" ht="16.5">
      <c r="A13" s="19"/>
      <c r="B13" s="22" t="s">
        <v>7</v>
      </c>
      <c r="C13" s="23">
        <f>Furniture!F198</f>
        <v>0</v>
      </c>
      <c r="DX13" s="18"/>
      <c r="DY13" s="18"/>
      <c r="DZ13" s="18"/>
      <c r="EA13" s="18"/>
      <c r="EB13" s="18"/>
      <c r="EC13" s="18"/>
      <c r="ED13" s="18"/>
      <c r="EE13" s="18"/>
    </row>
    <row r="14" spans="1:135" ht="16.5">
      <c r="A14" s="19"/>
      <c r="B14" s="22"/>
      <c r="C14" s="23"/>
      <c r="DX14" s="18"/>
      <c r="DY14" s="18"/>
      <c r="DZ14" s="18"/>
      <c r="EA14" s="18"/>
      <c r="EB14" s="18"/>
      <c r="EC14" s="18"/>
      <c r="ED14" s="18"/>
      <c r="EE14" s="18"/>
    </row>
    <row r="15" spans="1:135" ht="16.5">
      <c r="A15" s="19"/>
      <c r="B15" s="24" t="s">
        <v>8</v>
      </c>
      <c r="C15" s="23">
        <f>'BOQ_Interior work'!F262</f>
        <v>0</v>
      </c>
      <c r="DX15" s="18"/>
      <c r="DY15" s="18"/>
      <c r="DZ15" s="18"/>
      <c r="EA15" s="18"/>
      <c r="EB15" s="18"/>
      <c r="EC15" s="18"/>
      <c r="ED15" s="18"/>
      <c r="EE15" s="18"/>
    </row>
    <row r="16" spans="1:135" ht="16.5">
      <c r="A16" s="19"/>
      <c r="B16" s="24"/>
      <c r="C16" s="23"/>
      <c r="DX16" s="18"/>
      <c r="DY16" s="18"/>
      <c r="DZ16" s="18"/>
      <c r="EA16" s="18"/>
      <c r="EB16" s="18"/>
      <c r="EC16" s="18"/>
      <c r="ED16" s="18"/>
      <c r="EE16" s="18"/>
    </row>
    <row r="17" spans="1:135" s="27" customFormat="1" ht="15">
      <c r="A17" s="19"/>
      <c r="B17" s="25" t="s">
        <v>9</v>
      </c>
      <c r="C17" s="26">
        <f>SUM(C13:C14)</f>
        <v>0</v>
      </c>
      <c r="F17" s="27">
        <v>92224051.24237919</v>
      </c>
      <c r="G17" s="28">
        <f>C17-F17</f>
        <v>-92224051.24237919</v>
      </c>
      <c r="DX17" s="29"/>
      <c r="DY17" s="30"/>
      <c r="DZ17" s="30"/>
      <c r="EA17" s="30"/>
      <c r="EB17" s="30"/>
      <c r="EC17" s="30"/>
      <c r="ED17" s="30"/>
      <c r="EE17" s="30"/>
    </row>
    <row r="18" spans="1:135" s="27" customFormat="1" ht="15">
      <c r="A18" s="19"/>
      <c r="B18" s="22"/>
      <c r="C18" s="21"/>
      <c r="DX18" s="29"/>
      <c r="DY18" s="30"/>
      <c r="DZ18" s="30"/>
      <c r="EA18" s="30"/>
      <c r="EB18" s="30"/>
      <c r="EC18" s="30"/>
      <c r="ED18" s="30"/>
      <c r="EE18" s="30"/>
    </row>
    <row r="19" spans="1:135" s="27" customFormat="1" ht="15">
      <c r="A19" s="19"/>
      <c r="B19" s="22" t="s">
        <v>10</v>
      </c>
      <c r="C19" s="21"/>
      <c r="DX19" s="29"/>
      <c r="DY19" s="30"/>
      <c r="DZ19" s="30"/>
      <c r="EA19" s="30"/>
      <c r="EB19" s="30"/>
      <c r="EC19" s="30"/>
      <c r="ED19" s="30"/>
      <c r="EE19" s="30"/>
    </row>
    <row r="20" spans="1:135" s="27" customFormat="1" ht="15">
      <c r="A20" s="19"/>
      <c r="B20" s="22"/>
      <c r="C20" s="21"/>
      <c r="DX20" s="29"/>
      <c r="DY20" s="30"/>
      <c r="DZ20" s="30"/>
      <c r="EA20" s="30"/>
      <c r="EB20" s="30"/>
      <c r="EC20" s="30"/>
      <c r="ED20" s="30"/>
      <c r="EE20" s="30"/>
    </row>
    <row r="21" spans="1:135" s="27" customFormat="1" ht="15">
      <c r="A21" s="19"/>
      <c r="B21" s="31" t="s">
        <v>11</v>
      </c>
      <c r="C21" s="32">
        <f>C17-C19</f>
        <v>0</v>
      </c>
      <c r="DX21" s="29"/>
      <c r="DY21" s="30"/>
      <c r="DZ21" s="30"/>
      <c r="EA21" s="30"/>
      <c r="EB21" s="30"/>
      <c r="EC21" s="30"/>
      <c r="ED21" s="30"/>
      <c r="EE21" s="30"/>
    </row>
    <row r="22" spans="1:135" s="27" customFormat="1" ht="15">
      <c r="A22" s="19"/>
      <c r="B22" s="22"/>
      <c r="C22" s="21"/>
      <c r="DX22" s="29"/>
      <c r="DY22" s="30"/>
      <c r="DZ22" s="30"/>
      <c r="EA22" s="30"/>
      <c r="EB22" s="30"/>
      <c r="EC22" s="30"/>
      <c r="ED22" s="30"/>
      <c r="EE22" s="30"/>
    </row>
    <row r="23" spans="1:3" s="30" customFormat="1" ht="15">
      <c r="A23" s="19"/>
      <c r="B23" s="22" t="s">
        <v>12</v>
      </c>
      <c r="C23" s="21">
        <f>C21*0.1</f>
        <v>0</v>
      </c>
    </row>
    <row r="24" spans="1:3" s="30" customFormat="1" ht="15">
      <c r="A24" s="19"/>
      <c r="B24" s="22"/>
      <c r="C24" s="21"/>
    </row>
    <row r="25" spans="2:250" ht="16.5">
      <c r="B25" s="31" t="s">
        <v>13</v>
      </c>
      <c r="C25" s="32">
        <f>SUM(C21:C24)</f>
        <v>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pans="2:250" ht="16.5">
      <c r="B26" s="24"/>
      <c r="C26" s="33"/>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pans="2:250" ht="42.75">
      <c r="B27" s="34" t="s">
        <v>14</v>
      </c>
      <c r="C27" s="35">
        <f>C25</f>
        <v>0</v>
      </c>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sheetData>
  <sheetProtection selectLockedCells="1" selectUnlockedCells="1"/>
  <mergeCells count="2">
    <mergeCell ref="A8:F8"/>
    <mergeCell ref="B11:C11"/>
  </mergeCells>
  <conditionalFormatting sqref="C12:C25">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30"/>
  </sheetPr>
  <dimension ref="A1:IR207"/>
  <sheetViews>
    <sheetView showGridLines="0" tabSelected="1" zoomScaleSheetLayoutView="100" zoomScalePageLayoutView="0" workbookViewId="0" topLeftCell="A1">
      <pane ySplit="11" topLeftCell="A136" activePane="bottomLeft" state="frozen"/>
      <selection pane="topLeft" activeCell="A1" sqref="A1"/>
      <selection pane="bottomLeft" activeCell="D160" sqref="D160"/>
    </sheetView>
  </sheetViews>
  <sheetFormatPr defaultColWidth="11.57421875" defaultRowHeight="18" customHeight="1"/>
  <cols>
    <col min="1" max="1" width="6.7109375" style="36" customWidth="1"/>
    <col min="2" max="2" width="52.57421875" style="37" customWidth="1"/>
    <col min="3" max="3" width="7.00390625" style="38" customWidth="1"/>
    <col min="4" max="4" width="6.140625" style="39" customWidth="1"/>
    <col min="5" max="5" width="15.140625" style="38" customWidth="1"/>
    <col min="6" max="6" width="16.57421875" style="39" customWidth="1"/>
    <col min="7" max="8" width="11.57421875" style="40" customWidth="1"/>
    <col min="9" max="184" width="8.140625" style="40" customWidth="1"/>
    <col min="185" max="185" width="11.57421875" style="41" customWidth="1"/>
    <col min="186" max="192" width="8.7109375" style="41" customWidth="1"/>
    <col min="193" max="198" width="11.57421875" style="41" customWidth="1"/>
    <col min="199" max="212" width="11.57421875" style="42" customWidth="1"/>
    <col min="213" max="213" width="11.57421875" style="43" customWidth="1"/>
    <col min="214" max="214" width="7.421875" style="43" customWidth="1"/>
    <col min="215" max="215" width="51.28125" style="43" customWidth="1"/>
    <col min="216" max="216" width="7.140625" style="43" customWidth="1"/>
    <col min="217" max="217" width="7.28125" style="43" customWidth="1"/>
    <col min="218" max="218" width="12.7109375" style="43" customWidth="1"/>
    <col min="219" max="219" width="16.421875" style="43" customWidth="1"/>
    <col min="220" max="220" width="7.28125" style="43" customWidth="1"/>
    <col min="221" max="221" width="12.7109375" style="43" customWidth="1"/>
    <col min="222" max="222" width="16.421875" style="43" customWidth="1"/>
    <col min="223" max="223" width="8.140625" style="43" customWidth="1"/>
    <col min="224" max="224" width="12.7109375" style="43" customWidth="1"/>
    <col min="225" max="225" width="16.421875" style="43" customWidth="1"/>
    <col min="226" max="226" width="15.140625" style="43" customWidth="1"/>
    <col min="227" max="233" width="8.140625" style="43" customWidth="1"/>
  </cols>
  <sheetData>
    <row r="1" spans="1:6" ht="12.75" customHeight="1">
      <c r="A1" s="44"/>
      <c r="B1" s="291" t="s">
        <v>0</v>
      </c>
      <c r="C1" s="291"/>
      <c r="D1" s="291"/>
      <c r="E1" s="45"/>
      <c r="F1" s="45"/>
    </row>
    <row r="2" spans="1:6" ht="12.75" customHeight="1">
      <c r="A2" s="44"/>
      <c r="B2" s="46" t="s">
        <v>1</v>
      </c>
      <c r="C2" s="47"/>
      <c r="D2" s="48"/>
      <c r="E2" s="49"/>
      <c r="F2" s="48"/>
    </row>
    <row r="3" spans="1:6" ht="12.75" customHeight="1">
      <c r="A3" s="44"/>
      <c r="B3" s="46" t="s">
        <v>2</v>
      </c>
      <c r="C3" s="47"/>
      <c r="D3" s="48"/>
      <c r="E3" s="49"/>
      <c r="F3" s="48"/>
    </row>
    <row r="4" spans="1:6" ht="12.75" customHeight="1">
      <c r="A4" s="44"/>
      <c r="B4" s="46" t="s">
        <v>3</v>
      </c>
      <c r="C4" s="47"/>
      <c r="D4" s="48"/>
      <c r="E4" s="49"/>
      <c r="F4" s="48"/>
    </row>
    <row r="5" spans="1:6" ht="12.75" customHeight="1">
      <c r="A5" s="44"/>
      <c r="B5" s="46" t="s">
        <v>4</v>
      </c>
      <c r="C5" s="47"/>
      <c r="D5" s="48"/>
      <c r="E5" s="49"/>
      <c r="F5" s="48"/>
    </row>
    <row r="6" spans="1:6" ht="12.75" customHeight="1">
      <c r="A6" s="50"/>
      <c r="B6" s="51"/>
      <c r="C6" s="52"/>
      <c r="D6" s="48"/>
      <c r="E6" s="49"/>
      <c r="F6" s="48"/>
    </row>
    <row r="7" spans="1:6" ht="12.75" customHeight="1">
      <c r="A7" s="53"/>
      <c r="B7" s="54"/>
      <c r="C7" s="49"/>
      <c r="D7" s="48"/>
      <c r="E7" s="49"/>
      <c r="F7" s="48"/>
    </row>
    <row r="8" spans="1:6" ht="12.75" customHeight="1">
      <c r="A8" s="292" t="s">
        <v>15</v>
      </c>
      <c r="B8" s="292"/>
      <c r="C8" s="292"/>
      <c r="D8" s="292"/>
      <c r="E8" s="292"/>
      <c r="F8" s="292"/>
    </row>
    <row r="9" spans="1:6" ht="12.75" customHeight="1">
      <c r="A9" s="55" t="s">
        <v>16</v>
      </c>
      <c r="B9" s="56"/>
      <c r="C9" s="57"/>
      <c r="D9" s="58" t="s">
        <v>16</v>
      </c>
      <c r="E9" s="58"/>
      <c r="F9" s="58"/>
    </row>
    <row r="10" spans="1:6" ht="12.75" customHeight="1">
      <c r="A10" s="59"/>
      <c r="B10" s="60"/>
      <c r="C10" s="61"/>
      <c r="D10" s="62"/>
      <c r="E10" s="62"/>
      <c r="F10" s="62"/>
    </row>
    <row r="11" spans="1:6" s="68" customFormat="1" ht="12.75" customHeight="1">
      <c r="A11" s="63" t="s">
        <v>17</v>
      </c>
      <c r="B11" s="64" t="s">
        <v>18</v>
      </c>
      <c r="C11" s="65" t="s">
        <v>19</v>
      </c>
      <c r="D11" s="66" t="s">
        <v>20</v>
      </c>
      <c r="E11" s="65" t="s">
        <v>21</v>
      </c>
      <c r="F11" s="67" t="s">
        <v>22</v>
      </c>
    </row>
    <row r="12" spans="1:192" ht="12.75" customHeight="1">
      <c r="A12" s="69" t="s">
        <v>16</v>
      </c>
      <c r="B12" s="70" t="s">
        <v>16</v>
      </c>
      <c r="C12" s="71"/>
      <c r="D12" s="72"/>
      <c r="E12" s="71"/>
      <c r="F12" s="72"/>
      <c r="GC12" s="73"/>
      <c r="GD12" s="73"/>
      <c r="GE12" s="73"/>
      <c r="GF12" s="73"/>
      <c r="GG12" s="73"/>
      <c r="GH12" s="73"/>
      <c r="GI12" s="73"/>
      <c r="GJ12" s="73"/>
    </row>
    <row r="13" spans="1:192" ht="12.75" customHeight="1">
      <c r="A13" s="69"/>
      <c r="B13" s="74" t="s">
        <v>23</v>
      </c>
      <c r="C13" s="75"/>
      <c r="D13" s="72"/>
      <c r="E13" s="71"/>
      <c r="F13" s="72"/>
      <c r="GC13" s="73"/>
      <c r="GD13" s="73"/>
      <c r="GE13" s="73"/>
      <c r="GF13" s="73"/>
      <c r="GG13" s="73"/>
      <c r="GH13" s="73"/>
      <c r="GI13" s="73"/>
      <c r="GJ13" s="73"/>
    </row>
    <row r="14" spans="1:192" ht="12.75" customHeight="1">
      <c r="A14" s="69"/>
      <c r="B14" s="70"/>
      <c r="C14" s="71"/>
      <c r="D14" s="72"/>
      <c r="E14" s="71"/>
      <c r="F14" s="72"/>
      <c r="GC14" s="73"/>
      <c r="GD14" s="73"/>
      <c r="GE14" s="73"/>
      <c r="GF14" s="73"/>
      <c r="GG14" s="73"/>
      <c r="GH14" s="73"/>
      <c r="GI14" s="73"/>
      <c r="GJ14" s="73"/>
    </row>
    <row r="15" spans="1:192" ht="12.75" customHeight="1">
      <c r="A15" s="69"/>
      <c r="B15" s="76" t="s">
        <v>24</v>
      </c>
      <c r="C15" s="71"/>
      <c r="D15" s="72"/>
      <c r="E15" s="71"/>
      <c r="F15" s="72"/>
      <c r="GC15" s="73"/>
      <c r="GD15" s="73"/>
      <c r="GE15" s="73"/>
      <c r="GF15" s="73"/>
      <c r="GG15" s="73"/>
      <c r="GH15" s="73"/>
      <c r="GI15" s="73"/>
      <c r="GJ15" s="73"/>
    </row>
    <row r="16" spans="1:192" ht="12.75" customHeight="1">
      <c r="A16" s="69"/>
      <c r="B16" s="77"/>
      <c r="C16" s="71"/>
      <c r="D16" s="72"/>
      <c r="E16" s="71"/>
      <c r="F16" s="72"/>
      <c r="GC16" s="73"/>
      <c r="GD16" s="73"/>
      <c r="GE16" s="73"/>
      <c r="GF16" s="73"/>
      <c r="GG16" s="73"/>
      <c r="GH16" s="73"/>
      <c r="GI16" s="73"/>
      <c r="GJ16" s="73"/>
    </row>
    <row r="17" spans="1:192" ht="12.75" customHeight="1">
      <c r="A17" s="78">
        <v>1.1</v>
      </c>
      <c r="B17" s="79" t="s">
        <v>25</v>
      </c>
      <c r="C17" s="71"/>
      <c r="D17" s="72"/>
      <c r="E17" s="71"/>
      <c r="F17" s="72"/>
      <c r="GC17" s="73"/>
      <c r="GD17" s="73"/>
      <c r="GE17" s="73"/>
      <c r="GF17" s="73"/>
      <c r="GG17" s="73"/>
      <c r="GH17" s="73"/>
      <c r="GI17" s="73"/>
      <c r="GJ17" s="73"/>
    </row>
    <row r="18" spans="1:192" ht="12.75" customHeight="1">
      <c r="A18" s="78"/>
      <c r="B18" s="76"/>
      <c r="C18" s="71"/>
      <c r="D18" s="72"/>
      <c r="E18" s="71"/>
      <c r="F18" s="72"/>
      <c r="GC18" s="73"/>
      <c r="GD18" s="73"/>
      <c r="GE18" s="73"/>
      <c r="GF18" s="73"/>
      <c r="GG18" s="73"/>
      <c r="GH18" s="73"/>
      <c r="GI18" s="73"/>
      <c r="GJ18" s="73"/>
    </row>
    <row r="19" spans="1:192" ht="12.75" customHeight="1">
      <c r="A19" s="78" t="s">
        <v>26</v>
      </c>
      <c r="B19" s="80" t="s">
        <v>27</v>
      </c>
      <c r="C19" s="71"/>
      <c r="D19" s="72"/>
      <c r="E19" s="71"/>
      <c r="F19" s="72"/>
      <c r="GC19" s="73"/>
      <c r="GD19" s="73"/>
      <c r="GE19" s="73"/>
      <c r="GF19" s="73"/>
      <c r="GG19" s="73"/>
      <c r="GH19" s="73"/>
      <c r="GI19" s="73"/>
      <c r="GJ19" s="73"/>
    </row>
    <row r="20" spans="1:192" ht="12.75" customHeight="1">
      <c r="A20" s="78"/>
      <c r="B20" s="81" t="s">
        <v>28</v>
      </c>
      <c r="C20" s="71"/>
      <c r="D20" s="72"/>
      <c r="E20" s="71"/>
      <c r="F20" s="72"/>
      <c r="GC20" s="73"/>
      <c r="GD20" s="73"/>
      <c r="GE20" s="73"/>
      <c r="GF20" s="73"/>
      <c r="GG20" s="73"/>
      <c r="GH20" s="73"/>
      <c r="GI20" s="73"/>
      <c r="GJ20" s="73"/>
    </row>
    <row r="21" spans="1:192" ht="12.75" customHeight="1">
      <c r="A21" s="78" t="s">
        <v>16</v>
      </c>
      <c r="B21" s="76"/>
      <c r="C21" s="71"/>
      <c r="D21" s="72"/>
      <c r="E21" s="71"/>
      <c r="F21" s="72"/>
      <c r="GC21" s="73"/>
      <c r="GD21" s="73"/>
      <c r="GE21" s="73"/>
      <c r="GF21" s="73"/>
      <c r="GG21" s="73"/>
      <c r="GH21" s="73"/>
      <c r="GI21" s="73"/>
      <c r="GJ21" s="73"/>
    </row>
    <row r="22" spans="1:192" ht="12.75" customHeight="1">
      <c r="A22" s="78" t="s">
        <v>29</v>
      </c>
      <c r="B22" s="80" t="s">
        <v>30</v>
      </c>
      <c r="C22" s="71"/>
      <c r="D22" s="72"/>
      <c r="E22" s="71"/>
      <c r="F22" s="72"/>
      <c r="GC22" s="73"/>
      <c r="GD22" s="73"/>
      <c r="GE22" s="73"/>
      <c r="GF22" s="73"/>
      <c r="GG22" s="73"/>
      <c r="GH22" s="73"/>
      <c r="GI22" s="73"/>
      <c r="GJ22" s="73"/>
    </row>
    <row r="23" spans="1:192" ht="12.75" customHeight="1">
      <c r="A23" s="78"/>
      <c r="B23" s="82" t="s">
        <v>31</v>
      </c>
      <c r="C23" s="71"/>
      <c r="D23" s="72"/>
      <c r="E23" s="71"/>
      <c r="F23" s="72"/>
      <c r="GC23" s="73"/>
      <c r="GD23" s="73"/>
      <c r="GE23" s="73"/>
      <c r="GF23" s="73"/>
      <c r="GG23" s="73"/>
      <c r="GH23" s="73"/>
      <c r="GI23" s="73"/>
      <c r="GJ23" s="73"/>
    </row>
    <row r="24" spans="1:192" ht="12.75" customHeight="1">
      <c r="A24" s="78"/>
      <c r="B24" s="76"/>
      <c r="C24" s="71"/>
      <c r="D24" s="72"/>
      <c r="E24" s="71"/>
      <c r="F24" s="72"/>
      <c r="GC24" s="73"/>
      <c r="GD24" s="73"/>
      <c r="GE24" s="73"/>
      <c r="GF24" s="73"/>
      <c r="GG24" s="73"/>
      <c r="GH24" s="73"/>
      <c r="GI24" s="73"/>
      <c r="GJ24" s="73"/>
    </row>
    <row r="25" spans="1:192" ht="12.75" customHeight="1">
      <c r="A25" s="83" t="s">
        <v>32</v>
      </c>
      <c r="B25" s="80" t="s">
        <v>33</v>
      </c>
      <c r="C25" s="71"/>
      <c r="D25" s="72"/>
      <c r="E25" s="71"/>
      <c r="F25" s="72"/>
      <c r="GC25" s="73"/>
      <c r="GD25" s="73"/>
      <c r="GE25" s="73"/>
      <c r="GF25" s="73"/>
      <c r="GG25" s="73"/>
      <c r="GH25" s="73"/>
      <c r="GI25" s="73"/>
      <c r="GJ25" s="73"/>
    </row>
    <row r="26" spans="1:192" ht="12.75" customHeight="1">
      <c r="A26" s="83"/>
      <c r="B26" s="84" t="s">
        <v>34</v>
      </c>
      <c r="C26" s="71"/>
      <c r="D26" s="72"/>
      <c r="E26" s="71"/>
      <c r="F26" s="72"/>
      <c r="GC26" s="73"/>
      <c r="GD26" s="73"/>
      <c r="GE26" s="73"/>
      <c r="GF26" s="73"/>
      <c r="GG26" s="73"/>
      <c r="GH26" s="73"/>
      <c r="GI26" s="73"/>
      <c r="GJ26" s="73"/>
    </row>
    <row r="27" spans="1:252" ht="12.75" customHeight="1">
      <c r="A27" s="83"/>
      <c r="B27" s="85"/>
      <c r="C27" s="71"/>
      <c r="D27" s="72"/>
      <c r="E27" s="71"/>
      <c r="F27" s="72"/>
      <c r="GC27" s="73"/>
      <c r="GD27" s="73"/>
      <c r="GE27" s="73"/>
      <c r="GF27" s="73"/>
      <c r="GG27" s="73"/>
      <c r="GH27" s="73"/>
      <c r="GI27" s="73"/>
      <c r="GJ27" s="73"/>
      <c r="HE27" s="42"/>
      <c r="HF27" s="42"/>
      <c r="HG27" s="42"/>
      <c r="HH27" s="42"/>
      <c r="HI27" s="42"/>
      <c r="HJ27" s="42"/>
      <c r="HK27" s="42"/>
      <c r="HL27" s="42"/>
      <c r="HM27" s="42"/>
      <c r="HN27" s="42"/>
      <c r="HO27" s="42"/>
      <c r="HP27" s="42"/>
      <c r="HQ27" s="42"/>
      <c r="HR27" s="42"/>
      <c r="HS27" s="42"/>
      <c r="HT27" s="42"/>
      <c r="HU27" s="42"/>
      <c r="HV27" s="42"/>
      <c r="HW27" s="42"/>
      <c r="HX27" s="42"/>
      <c r="HY27" s="42"/>
      <c r="HZ27" s="15"/>
      <c r="IA27" s="15"/>
      <c r="IB27" s="15"/>
      <c r="IC27" s="15"/>
      <c r="ID27" s="15"/>
      <c r="IE27" s="15"/>
      <c r="IF27" s="15"/>
      <c r="IG27" s="15"/>
      <c r="IH27" s="15"/>
      <c r="II27" s="15"/>
      <c r="IJ27" s="15"/>
      <c r="IK27" s="15"/>
      <c r="IL27" s="15"/>
      <c r="IM27" s="15"/>
      <c r="IN27" s="15"/>
      <c r="IO27" s="15"/>
      <c r="IP27" s="15"/>
      <c r="IQ27" s="15"/>
      <c r="IR27" s="15"/>
    </row>
    <row r="28" spans="1:252" ht="12.75" customHeight="1">
      <c r="A28" s="83"/>
      <c r="B28" s="85"/>
      <c r="C28" s="71"/>
      <c r="D28" s="72"/>
      <c r="E28" s="71"/>
      <c r="F28" s="72"/>
      <c r="GC28" s="73"/>
      <c r="GD28" s="73"/>
      <c r="GE28" s="73"/>
      <c r="GF28" s="73"/>
      <c r="GG28" s="73"/>
      <c r="GH28" s="73"/>
      <c r="GI28" s="73"/>
      <c r="GJ28" s="73"/>
      <c r="HE28" s="42"/>
      <c r="HF28" s="42"/>
      <c r="HG28" s="42"/>
      <c r="HH28" s="42"/>
      <c r="HI28" s="42"/>
      <c r="HJ28" s="42"/>
      <c r="HK28" s="42"/>
      <c r="HL28" s="42"/>
      <c r="HM28" s="42"/>
      <c r="HN28" s="42"/>
      <c r="HO28" s="42"/>
      <c r="HP28" s="42"/>
      <c r="HQ28" s="42"/>
      <c r="HR28" s="42"/>
      <c r="HS28" s="42"/>
      <c r="HT28" s="42"/>
      <c r="HU28" s="42"/>
      <c r="HV28" s="42"/>
      <c r="HW28" s="42"/>
      <c r="HX28" s="42"/>
      <c r="HY28" s="42"/>
      <c r="HZ28" s="15"/>
      <c r="IA28" s="15"/>
      <c r="IB28" s="15"/>
      <c r="IC28" s="15"/>
      <c r="ID28" s="15"/>
      <c r="IE28" s="15"/>
      <c r="IF28" s="15"/>
      <c r="IG28" s="15"/>
      <c r="IH28" s="15"/>
      <c r="II28" s="15"/>
      <c r="IJ28" s="15"/>
      <c r="IK28" s="15"/>
      <c r="IL28" s="15"/>
      <c r="IM28" s="15"/>
      <c r="IN28" s="15"/>
      <c r="IO28" s="15"/>
      <c r="IP28" s="15"/>
      <c r="IQ28" s="15"/>
      <c r="IR28" s="15"/>
    </row>
    <row r="29" spans="1:192" ht="12.75" customHeight="1">
      <c r="A29" s="83" t="s">
        <v>35</v>
      </c>
      <c r="B29" s="80" t="s">
        <v>36</v>
      </c>
      <c r="C29" s="71"/>
      <c r="D29" s="72"/>
      <c r="E29" s="71"/>
      <c r="F29" s="72"/>
      <c r="GC29" s="73"/>
      <c r="GD29" s="73"/>
      <c r="GE29" s="73"/>
      <c r="GF29" s="73"/>
      <c r="GG29" s="73"/>
      <c r="GH29" s="73"/>
      <c r="GI29" s="73"/>
      <c r="GJ29" s="73"/>
    </row>
    <row r="30" spans="1:192" ht="12.75" customHeight="1">
      <c r="A30" s="83"/>
      <c r="B30" s="84" t="s">
        <v>37</v>
      </c>
      <c r="C30" s="71"/>
      <c r="D30" s="72"/>
      <c r="E30" s="71"/>
      <c r="F30" s="72"/>
      <c r="GC30" s="73"/>
      <c r="GD30" s="73"/>
      <c r="GE30" s="73"/>
      <c r="GF30" s="73"/>
      <c r="GG30" s="73"/>
      <c r="GH30" s="73"/>
      <c r="GI30" s="73"/>
      <c r="GJ30" s="73"/>
    </row>
    <row r="31" spans="1:192" ht="12.75" customHeight="1">
      <c r="A31" s="83"/>
      <c r="B31" s="86"/>
      <c r="C31" s="71"/>
      <c r="D31" s="72"/>
      <c r="E31" s="71"/>
      <c r="F31" s="72"/>
      <c r="GC31" s="73"/>
      <c r="GD31" s="73"/>
      <c r="GE31" s="73"/>
      <c r="GF31" s="73"/>
      <c r="GG31" s="73"/>
      <c r="GH31" s="73"/>
      <c r="GI31" s="73"/>
      <c r="GJ31" s="73"/>
    </row>
    <row r="32" spans="1:192" ht="12.75" customHeight="1">
      <c r="A32" s="83" t="s">
        <v>38</v>
      </c>
      <c r="B32" s="80" t="s">
        <v>39</v>
      </c>
      <c r="C32" s="71"/>
      <c r="D32" s="72"/>
      <c r="E32" s="71"/>
      <c r="F32" s="72"/>
      <c r="GC32" s="73"/>
      <c r="GD32" s="73"/>
      <c r="GE32" s="73"/>
      <c r="GF32" s="73"/>
      <c r="GG32" s="73"/>
      <c r="GH32" s="73"/>
      <c r="GI32" s="73"/>
      <c r="GJ32" s="73"/>
    </row>
    <row r="33" spans="1:192" ht="12.75" customHeight="1">
      <c r="A33" s="83"/>
      <c r="B33" s="87" t="s">
        <v>40</v>
      </c>
      <c r="C33" s="71"/>
      <c r="D33" s="72"/>
      <c r="E33" s="71"/>
      <c r="F33" s="72"/>
      <c r="GC33" s="73"/>
      <c r="GD33" s="73"/>
      <c r="GE33" s="73"/>
      <c r="GF33" s="73"/>
      <c r="GG33" s="73"/>
      <c r="GH33" s="73"/>
      <c r="GI33" s="73"/>
      <c r="GJ33" s="73"/>
    </row>
    <row r="34" spans="1:192" ht="12.75" customHeight="1">
      <c r="A34" s="83"/>
      <c r="B34" s="88" t="s">
        <v>1</v>
      </c>
      <c r="C34" s="71"/>
      <c r="D34" s="72"/>
      <c r="E34" s="71"/>
      <c r="F34" s="72"/>
      <c r="GC34" s="73"/>
      <c r="GD34" s="73"/>
      <c r="GE34" s="73"/>
      <c r="GF34" s="73"/>
      <c r="GG34" s="73"/>
      <c r="GH34" s="73"/>
      <c r="GI34" s="73"/>
      <c r="GJ34" s="73"/>
    </row>
    <row r="35" spans="1:192" ht="12.75" customHeight="1">
      <c r="A35" s="83"/>
      <c r="B35" s="88" t="s">
        <v>41</v>
      </c>
      <c r="C35" s="71"/>
      <c r="D35" s="72"/>
      <c r="E35" s="71"/>
      <c r="F35" s="72"/>
      <c r="GC35" s="73"/>
      <c r="GD35" s="73"/>
      <c r="GE35" s="73"/>
      <c r="GF35" s="73"/>
      <c r="GG35" s="73"/>
      <c r="GH35" s="73"/>
      <c r="GI35" s="73"/>
      <c r="GJ35" s="73"/>
    </row>
    <row r="36" spans="1:192" ht="12.75" customHeight="1">
      <c r="A36" s="83"/>
      <c r="B36" s="88" t="s">
        <v>42</v>
      </c>
      <c r="C36" s="71"/>
      <c r="D36" s="72"/>
      <c r="E36" s="71"/>
      <c r="F36" s="72"/>
      <c r="GC36" s="73"/>
      <c r="GD36" s="73"/>
      <c r="GE36" s="73"/>
      <c r="GF36" s="73"/>
      <c r="GG36" s="73"/>
      <c r="GH36" s="73"/>
      <c r="GI36" s="73"/>
      <c r="GJ36" s="73"/>
    </row>
    <row r="37" spans="1:192" ht="12.75" customHeight="1">
      <c r="A37" s="83"/>
      <c r="B37" s="88" t="s">
        <v>43</v>
      </c>
      <c r="C37" s="71"/>
      <c r="D37" s="72"/>
      <c r="E37" s="71"/>
      <c r="F37" s="72"/>
      <c r="GC37" s="73"/>
      <c r="GD37" s="73"/>
      <c r="GE37" s="73"/>
      <c r="GF37" s="73"/>
      <c r="GG37" s="73"/>
      <c r="GH37" s="73"/>
      <c r="GI37" s="73"/>
      <c r="GJ37" s="73"/>
    </row>
    <row r="38" spans="1:192" ht="12.75" customHeight="1">
      <c r="A38" s="83"/>
      <c r="B38" s="86"/>
      <c r="C38" s="71"/>
      <c r="D38" s="72"/>
      <c r="E38" s="71"/>
      <c r="F38" s="72"/>
      <c r="GC38" s="73"/>
      <c r="GD38" s="73"/>
      <c r="GE38" s="73"/>
      <c r="GF38" s="73"/>
      <c r="GG38" s="73"/>
      <c r="GH38" s="73"/>
      <c r="GI38" s="73"/>
      <c r="GJ38" s="73"/>
    </row>
    <row r="39" spans="1:192" ht="12.75" customHeight="1">
      <c r="A39" s="83">
        <v>1.2</v>
      </c>
      <c r="B39" s="80" t="s">
        <v>44</v>
      </c>
      <c r="C39" s="71"/>
      <c r="D39" s="72"/>
      <c r="E39" s="71"/>
      <c r="F39" s="72"/>
      <c r="GC39" s="73"/>
      <c r="GD39" s="73"/>
      <c r="GE39" s="73"/>
      <c r="GF39" s="73"/>
      <c r="GG39" s="73"/>
      <c r="GH39" s="73"/>
      <c r="GI39" s="73"/>
      <c r="GJ39" s="73"/>
    </row>
    <row r="40" spans="1:192" ht="12.75" customHeight="1">
      <c r="A40" s="83"/>
      <c r="B40" s="87" t="s">
        <v>45</v>
      </c>
      <c r="C40" s="71"/>
      <c r="D40" s="72"/>
      <c r="E40" s="71"/>
      <c r="F40" s="72"/>
      <c r="GC40" s="73"/>
      <c r="GD40" s="73"/>
      <c r="GE40" s="73"/>
      <c r="GF40" s="73"/>
      <c r="GG40" s="73"/>
      <c r="GH40" s="73"/>
      <c r="GI40" s="73"/>
      <c r="GJ40" s="73"/>
    </row>
    <row r="41" spans="1:192" ht="12.75" customHeight="1">
      <c r="A41" s="83"/>
      <c r="B41" s="88"/>
      <c r="C41" s="71"/>
      <c r="D41" s="72"/>
      <c r="E41" s="71"/>
      <c r="F41" s="72"/>
      <c r="GC41" s="73"/>
      <c r="GD41" s="73"/>
      <c r="GE41" s="73"/>
      <c r="GF41" s="73"/>
      <c r="GG41" s="73"/>
      <c r="GH41" s="73"/>
      <c r="GI41" s="73"/>
      <c r="GJ41" s="73"/>
    </row>
    <row r="42" spans="1:192" ht="12.75" customHeight="1">
      <c r="A42" s="83" t="s">
        <v>46</v>
      </c>
      <c r="B42" s="89" t="s">
        <v>47</v>
      </c>
      <c r="C42" s="71"/>
      <c r="D42" s="72"/>
      <c r="E42" s="71"/>
      <c r="F42" s="72"/>
      <c r="GC42" s="73"/>
      <c r="GD42" s="73"/>
      <c r="GE42" s="73"/>
      <c r="GF42" s="73"/>
      <c r="GG42" s="73"/>
      <c r="GH42" s="73"/>
      <c r="GI42" s="73"/>
      <c r="GJ42" s="73"/>
    </row>
    <row r="43" spans="1:192" ht="12.75" customHeight="1">
      <c r="A43" s="83"/>
      <c r="B43" s="89"/>
      <c r="C43" s="71"/>
      <c r="D43" s="72"/>
      <c r="E43" s="71"/>
      <c r="F43" s="72"/>
      <c r="GC43" s="73"/>
      <c r="GD43" s="73"/>
      <c r="GE43" s="73"/>
      <c r="GF43" s="73"/>
      <c r="GG43" s="73"/>
      <c r="GH43" s="73"/>
      <c r="GI43" s="73"/>
      <c r="GJ43" s="73"/>
    </row>
    <row r="44" spans="1:192" ht="12.75" customHeight="1">
      <c r="A44" s="83" t="s">
        <v>48</v>
      </c>
      <c r="B44" s="89" t="s">
        <v>49</v>
      </c>
      <c r="C44" s="71"/>
      <c r="D44" s="72"/>
      <c r="E44" s="71"/>
      <c r="F44" s="72"/>
      <c r="GC44" s="73"/>
      <c r="GD44" s="73"/>
      <c r="GE44" s="73"/>
      <c r="GF44" s="73"/>
      <c r="GG44" s="73"/>
      <c r="GH44" s="73"/>
      <c r="GI44" s="73"/>
      <c r="GJ44" s="73"/>
    </row>
    <row r="45" spans="1:192" ht="12.75" customHeight="1">
      <c r="A45" s="83"/>
      <c r="B45" s="80"/>
      <c r="C45" s="71"/>
      <c r="D45" s="72"/>
      <c r="E45" s="71"/>
      <c r="F45" s="72"/>
      <c r="GC45" s="73"/>
      <c r="GD45" s="73"/>
      <c r="GE45" s="73"/>
      <c r="GF45" s="73"/>
      <c r="GG45" s="73"/>
      <c r="GH45" s="73"/>
      <c r="GI45" s="73"/>
      <c r="GJ45" s="73"/>
    </row>
    <row r="46" spans="1:192" ht="12.75" customHeight="1">
      <c r="A46" s="83" t="s">
        <v>50</v>
      </c>
      <c r="B46" s="89" t="s">
        <v>51</v>
      </c>
      <c r="C46" s="71"/>
      <c r="D46" s="72"/>
      <c r="E46" s="71"/>
      <c r="F46" s="72"/>
      <c r="GC46" s="73"/>
      <c r="GD46" s="73"/>
      <c r="GE46" s="73"/>
      <c r="GF46" s="73"/>
      <c r="GG46" s="73"/>
      <c r="GH46" s="73"/>
      <c r="GI46" s="73"/>
      <c r="GJ46" s="73"/>
    </row>
    <row r="47" spans="1:192" ht="12.75" customHeight="1">
      <c r="A47" s="83"/>
      <c r="B47" s="80"/>
      <c r="C47" s="71"/>
      <c r="D47" s="72"/>
      <c r="E47" s="71"/>
      <c r="F47" s="72"/>
      <c r="GC47" s="73"/>
      <c r="GD47" s="73"/>
      <c r="GE47" s="73"/>
      <c r="GF47" s="73"/>
      <c r="GG47" s="73"/>
      <c r="GH47" s="73"/>
      <c r="GI47" s="73"/>
      <c r="GJ47" s="73"/>
    </row>
    <row r="48" spans="1:192" ht="12.75" customHeight="1">
      <c r="A48" s="83" t="s">
        <v>52</v>
      </c>
      <c r="B48" s="80" t="s">
        <v>53</v>
      </c>
      <c r="C48" s="71"/>
      <c r="D48" s="72"/>
      <c r="E48" s="71"/>
      <c r="F48" s="72"/>
      <c r="GC48" s="73"/>
      <c r="GD48" s="73"/>
      <c r="GE48" s="73"/>
      <c r="GF48" s="73"/>
      <c r="GG48" s="73"/>
      <c r="GH48" s="73"/>
      <c r="GI48" s="73"/>
      <c r="GJ48" s="73"/>
    </row>
    <row r="49" spans="1:192" ht="12.75" customHeight="1">
      <c r="A49" s="83"/>
      <c r="B49" s="90"/>
      <c r="C49" s="71"/>
      <c r="D49" s="72"/>
      <c r="E49" s="71"/>
      <c r="F49" s="72"/>
      <c r="GC49" s="73"/>
      <c r="GD49" s="73"/>
      <c r="GE49" s="73"/>
      <c r="GF49" s="73"/>
      <c r="GG49" s="73"/>
      <c r="GH49" s="73"/>
      <c r="GI49" s="73"/>
      <c r="GJ49" s="73"/>
    </row>
    <row r="50" spans="1:192" ht="12.75" customHeight="1">
      <c r="A50" s="83" t="s">
        <v>54</v>
      </c>
      <c r="B50" s="80" t="s">
        <v>55</v>
      </c>
      <c r="C50" s="71"/>
      <c r="D50" s="72"/>
      <c r="E50" s="71"/>
      <c r="F50" s="72"/>
      <c r="GC50" s="73"/>
      <c r="GD50" s="73"/>
      <c r="GE50" s="73"/>
      <c r="GF50" s="73"/>
      <c r="GG50" s="73"/>
      <c r="GH50" s="73"/>
      <c r="GI50" s="73"/>
      <c r="GJ50" s="73"/>
    </row>
    <row r="51" spans="1:192" ht="12.75" customHeight="1">
      <c r="A51" s="83"/>
      <c r="B51" s="80"/>
      <c r="C51" s="71"/>
      <c r="D51" s="72"/>
      <c r="E51" s="71"/>
      <c r="F51" s="72"/>
      <c r="GC51" s="73"/>
      <c r="GD51" s="73"/>
      <c r="GE51" s="73"/>
      <c r="GF51" s="73"/>
      <c r="GG51" s="73"/>
      <c r="GH51" s="73"/>
      <c r="GI51" s="73"/>
      <c r="GJ51" s="73"/>
    </row>
    <row r="52" spans="1:192" ht="12.75" customHeight="1">
      <c r="A52" s="69" t="s">
        <v>56</v>
      </c>
      <c r="B52" s="91" t="s">
        <v>57</v>
      </c>
      <c r="C52" s="92" t="s">
        <v>58</v>
      </c>
      <c r="D52" s="72"/>
      <c r="E52" s="75"/>
      <c r="F52" s="72"/>
      <c r="GC52" s="73"/>
      <c r="GD52" s="73"/>
      <c r="GE52" s="73"/>
      <c r="GF52" s="73"/>
      <c r="GG52" s="73"/>
      <c r="GH52" s="73"/>
      <c r="GI52" s="73"/>
      <c r="GJ52" s="73"/>
    </row>
    <row r="53" spans="1:192" ht="12.75" customHeight="1">
      <c r="A53" s="69"/>
      <c r="B53" s="93"/>
      <c r="C53" s="92"/>
      <c r="D53" s="72"/>
      <c r="E53" s="71"/>
      <c r="F53" s="72"/>
      <c r="GC53" s="73"/>
      <c r="GD53" s="73"/>
      <c r="GE53" s="73"/>
      <c r="GF53" s="73"/>
      <c r="GG53" s="73"/>
      <c r="GH53" s="73"/>
      <c r="GI53" s="73"/>
      <c r="GJ53" s="73"/>
    </row>
    <row r="54" spans="1:192" ht="12.75" customHeight="1">
      <c r="A54" s="69"/>
      <c r="B54" s="94" t="s">
        <v>59</v>
      </c>
      <c r="C54" s="92"/>
      <c r="D54" s="72"/>
      <c r="E54" s="71"/>
      <c r="F54" s="72"/>
      <c r="GC54" s="73"/>
      <c r="GD54" s="73"/>
      <c r="GE54" s="73"/>
      <c r="GF54" s="73"/>
      <c r="GG54" s="73"/>
      <c r="GH54" s="73"/>
      <c r="GI54" s="73"/>
      <c r="GJ54" s="73"/>
    </row>
    <row r="55" spans="1:192" ht="12.75" customHeight="1">
      <c r="A55" s="69"/>
      <c r="B55" s="22"/>
      <c r="C55" s="92"/>
      <c r="D55" s="72"/>
      <c r="E55" s="71"/>
      <c r="F55" s="72"/>
      <c r="GC55" s="73"/>
      <c r="GD55" s="73"/>
      <c r="GE55" s="73"/>
      <c r="GF55" s="73"/>
      <c r="GG55" s="73"/>
      <c r="GH55" s="73"/>
      <c r="GI55" s="73"/>
      <c r="GJ55" s="73"/>
    </row>
    <row r="56" spans="1:192" ht="12.75" customHeight="1">
      <c r="A56" s="69"/>
      <c r="B56" s="22"/>
      <c r="C56" s="92"/>
      <c r="D56" s="72"/>
      <c r="E56" s="71"/>
      <c r="F56" s="72"/>
      <c r="GC56" s="73"/>
      <c r="GD56" s="73"/>
      <c r="GE56" s="73"/>
      <c r="GF56" s="73"/>
      <c r="GG56" s="73"/>
      <c r="GH56" s="73"/>
      <c r="GI56" s="73"/>
      <c r="GJ56" s="73"/>
    </row>
    <row r="57" spans="1:192" ht="12.75" customHeight="1">
      <c r="A57" s="95"/>
      <c r="B57" s="96" t="s">
        <v>60</v>
      </c>
      <c r="C57" s="97" t="s">
        <v>58</v>
      </c>
      <c r="D57" s="98"/>
      <c r="E57" s="97"/>
      <c r="F57" s="98"/>
      <c r="GC57" s="73"/>
      <c r="GD57" s="73"/>
      <c r="GE57" s="73"/>
      <c r="GF57" s="73"/>
      <c r="GG57" s="73"/>
      <c r="GH57" s="73"/>
      <c r="GI57" s="73"/>
      <c r="GJ57" s="73"/>
    </row>
    <row r="58" spans="1:192" ht="12.75" customHeight="1">
      <c r="A58" s="95"/>
      <c r="B58" s="99"/>
      <c r="C58" s="97"/>
      <c r="D58" s="98"/>
      <c r="E58" s="97"/>
      <c r="F58" s="98"/>
      <c r="GC58" s="73"/>
      <c r="GD58" s="73"/>
      <c r="GE58" s="73"/>
      <c r="GF58" s="73"/>
      <c r="GG58" s="73"/>
      <c r="GH58" s="73"/>
      <c r="GI58" s="73"/>
      <c r="GJ58" s="73"/>
    </row>
    <row r="59" spans="1:192" ht="12.75" customHeight="1">
      <c r="A59" s="95"/>
      <c r="B59" s="96" t="s">
        <v>61</v>
      </c>
      <c r="C59" s="100"/>
      <c r="D59" s="98"/>
      <c r="E59" s="97"/>
      <c r="F59" s="98"/>
      <c r="GC59" s="73"/>
      <c r="GD59" s="73"/>
      <c r="GE59" s="73"/>
      <c r="GF59" s="73"/>
      <c r="GG59" s="73"/>
      <c r="GH59" s="73"/>
      <c r="GI59" s="73"/>
      <c r="GJ59" s="73"/>
    </row>
    <row r="60" spans="1:192" ht="12.75" customHeight="1">
      <c r="A60" s="95"/>
      <c r="B60" s="99"/>
      <c r="C60" s="100"/>
      <c r="D60" s="98"/>
      <c r="E60" s="97"/>
      <c r="F60" s="98"/>
      <c r="GC60" s="73"/>
      <c r="GD60" s="73"/>
      <c r="GE60" s="73"/>
      <c r="GF60" s="73"/>
      <c r="GG60" s="73"/>
      <c r="GH60" s="73"/>
      <c r="GI60" s="73"/>
      <c r="GJ60" s="73"/>
    </row>
    <row r="61" spans="1:192" ht="12.75" customHeight="1">
      <c r="A61" s="101"/>
      <c r="B61" s="96" t="s">
        <v>62</v>
      </c>
      <c r="C61" s="97" t="s">
        <v>58</v>
      </c>
      <c r="D61" s="98"/>
      <c r="E61" s="97"/>
      <c r="F61" s="98"/>
      <c r="GC61" s="73"/>
      <c r="GD61" s="73"/>
      <c r="GE61" s="73"/>
      <c r="GF61" s="73"/>
      <c r="GG61" s="73"/>
      <c r="GH61" s="73"/>
      <c r="GI61" s="73"/>
      <c r="GJ61" s="73"/>
    </row>
    <row r="62" spans="1:192" ht="12.75" customHeight="1">
      <c r="A62" s="95"/>
      <c r="B62" s="99"/>
      <c r="C62" s="97"/>
      <c r="D62" s="98"/>
      <c r="E62" s="97"/>
      <c r="F62" s="98"/>
      <c r="GC62" s="73"/>
      <c r="GD62" s="73"/>
      <c r="GE62" s="73"/>
      <c r="GF62" s="73"/>
      <c r="GG62" s="73"/>
      <c r="GH62" s="73"/>
      <c r="GI62" s="73"/>
      <c r="GJ62" s="73"/>
    </row>
    <row r="63" spans="1:192" ht="12.75" customHeight="1">
      <c r="A63" s="95"/>
      <c r="B63" s="96" t="s">
        <v>63</v>
      </c>
      <c r="C63" s="97" t="s">
        <v>58</v>
      </c>
      <c r="D63" s="98"/>
      <c r="E63" s="97"/>
      <c r="F63" s="98"/>
      <c r="GC63" s="73"/>
      <c r="GD63" s="73"/>
      <c r="GE63" s="73"/>
      <c r="GF63" s="73"/>
      <c r="GG63" s="73"/>
      <c r="GH63" s="73"/>
      <c r="GI63" s="73"/>
      <c r="GJ63" s="73"/>
    </row>
    <row r="64" spans="1:192" ht="12.75" customHeight="1">
      <c r="A64" s="95"/>
      <c r="B64" s="99"/>
      <c r="C64" s="100"/>
      <c r="D64" s="98"/>
      <c r="E64" s="97"/>
      <c r="F64" s="98"/>
      <c r="GC64" s="73"/>
      <c r="GD64" s="73"/>
      <c r="GE64" s="73"/>
      <c r="GF64" s="73"/>
      <c r="GG64" s="73"/>
      <c r="GH64" s="73"/>
      <c r="GI64" s="73"/>
      <c r="GJ64" s="73"/>
    </row>
    <row r="65" spans="1:198" ht="12.75" customHeight="1">
      <c r="A65" s="101"/>
      <c r="B65" s="102" t="s">
        <v>64</v>
      </c>
      <c r="C65" s="97"/>
      <c r="D65" s="98"/>
      <c r="E65" s="97"/>
      <c r="F65" s="98"/>
      <c r="FX65" s="73"/>
      <c r="FY65" s="73"/>
      <c r="FZ65" s="73"/>
      <c r="GA65" s="73"/>
      <c r="GB65" s="73"/>
      <c r="GC65" s="73"/>
      <c r="GD65" s="73"/>
      <c r="GE65" s="73"/>
      <c r="GL65" s="42"/>
      <c r="GM65" s="42"/>
      <c r="GN65" s="42"/>
      <c r="GO65" s="42"/>
      <c r="GP65" s="42"/>
    </row>
    <row r="66" spans="1:198" ht="12.75" customHeight="1">
      <c r="A66" s="95"/>
      <c r="B66" s="96" t="s">
        <v>65</v>
      </c>
      <c r="C66" s="97" t="s">
        <v>58</v>
      </c>
      <c r="D66" s="98"/>
      <c r="E66" s="97"/>
      <c r="F66" s="98"/>
      <c r="FX66" s="73"/>
      <c r="FY66" s="73"/>
      <c r="FZ66" s="73"/>
      <c r="GA66" s="73"/>
      <c r="GB66" s="73"/>
      <c r="GC66" s="73"/>
      <c r="GD66" s="73"/>
      <c r="GE66" s="73"/>
      <c r="GL66" s="42"/>
      <c r="GM66" s="42"/>
      <c r="GN66" s="42"/>
      <c r="GO66" s="42"/>
      <c r="GP66" s="42"/>
    </row>
    <row r="67" spans="1:198" ht="12.75" customHeight="1">
      <c r="A67" s="95"/>
      <c r="B67" s="99"/>
      <c r="C67" s="97"/>
      <c r="D67" s="98"/>
      <c r="E67" s="97"/>
      <c r="F67" s="98"/>
      <c r="FX67" s="73"/>
      <c r="FY67" s="73"/>
      <c r="FZ67" s="73"/>
      <c r="GA67" s="73"/>
      <c r="GB67" s="73"/>
      <c r="GC67" s="73"/>
      <c r="GD67" s="73"/>
      <c r="GE67" s="73"/>
      <c r="GL67" s="42"/>
      <c r="GM67" s="42"/>
      <c r="GN67" s="42"/>
      <c r="GO67" s="42"/>
      <c r="GP67" s="42"/>
    </row>
    <row r="68" spans="1:198" ht="12.75" customHeight="1">
      <c r="A68" s="101"/>
      <c r="B68" s="96" t="s">
        <v>66</v>
      </c>
      <c r="C68" s="97" t="s">
        <v>58</v>
      </c>
      <c r="D68" s="98"/>
      <c r="E68" s="97"/>
      <c r="F68" s="98"/>
      <c r="FX68" s="73"/>
      <c r="FY68" s="73"/>
      <c r="FZ68" s="73"/>
      <c r="GA68" s="73"/>
      <c r="GB68" s="73"/>
      <c r="GC68" s="73"/>
      <c r="GD68" s="73"/>
      <c r="GE68" s="73"/>
      <c r="GL68" s="42"/>
      <c r="GM68" s="42"/>
      <c r="GN68" s="42"/>
      <c r="GO68" s="42"/>
      <c r="GP68" s="42"/>
    </row>
    <row r="69" spans="1:198" ht="12.75" customHeight="1">
      <c r="A69" s="101"/>
      <c r="B69" s="96"/>
      <c r="C69" s="103"/>
      <c r="D69" s="98"/>
      <c r="E69" s="97"/>
      <c r="F69" s="98"/>
      <c r="FX69" s="73"/>
      <c r="FY69" s="73"/>
      <c r="FZ69" s="73"/>
      <c r="GA69" s="73"/>
      <c r="GB69" s="73"/>
      <c r="GC69" s="73"/>
      <c r="GD69" s="73"/>
      <c r="GE69" s="73"/>
      <c r="GL69" s="42"/>
      <c r="GM69" s="42"/>
      <c r="GN69" s="42"/>
      <c r="GO69" s="42"/>
      <c r="GP69" s="42"/>
    </row>
    <row r="70" spans="1:198" ht="12.75" customHeight="1">
      <c r="A70" s="101"/>
      <c r="B70" s="102" t="s">
        <v>67</v>
      </c>
      <c r="C70" s="103"/>
      <c r="D70" s="98"/>
      <c r="E70" s="97"/>
      <c r="F70" s="98"/>
      <c r="FX70" s="73"/>
      <c r="FY70" s="73"/>
      <c r="FZ70" s="73"/>
      <c r="GA70" s="73"/>
      <c r="GB70" s="73"/>
      <c r="GC70" s="73"/>
      <c r="GD70" s="73"/>
      <c r="GE70" s="73"/>
      <c r="GL70" s="42"/>
      <c r="GM70" s="42"/>
      <c r="GN70" s="42"/>
      <c r="GO70" s="42"/>
      <c r="GP70" s="42"/>
    </row>
    <row r="71" spans="1:198" ht="12.75" customHeight="1">
      <c r="A71" s="101"/>
      <c r="B71" s="96"/>
      <c r="C71" s="103"/>
      <c r="D71" s="98"/>
      <c r="E71" s="97"/>
      <c r="F71" s="98"/>
      <c r="FX71" s="73"/>
      <c r="FY71" s="73"/>
      <c r="FZ71" s="73"/>
      <c r="GA71" s="73"/>
      <c r="GB71" s="73"/>
      <c r="GC71" s="73"/>
      <c r="GD71" s="73"/>
      <c r="GE71" s="73"/>
      <c r="GL71" s="42"/>
      <c r="GM71" s="42"/>
      <c r="GN71" s="42"/>
      <c r="GO71" s="42"/>
      <c r="GP71" s="42"/>
    </row>
    <row r="72" spans="1:198" ht="12.75" customHeight="1">
      <c r="A72" s="101"/>
      <c r="B72" s="96" t="s">
        <v>68</v>
      </c>
      <c r="C72" s="97" t="s">
        <v>58</v>
      </c>
      <c r="D72" s="98"/>
      <c r="E72" s="97"/>
      <c r="F72" s="98"/>
      <c r="FX72" s="73"/>
      <c r="FY72" s="73"/>
      <c r="FZ72" s="73"/>
      <c r="GA72" s="73"/>
      <c r="GB72" s="73"/>
      <c r="GC72" s="73"/>
      <c r="GD72" s="73"/>
      <c r="GE72" s="73"/>
      <c r="GL72" s="42"/>
      <c r="GM72" s="42"/>
      <c r="GN72" s="42"/>
      <c r="GO72" s="42"/>
      <c r="GP72" s="42"/>
    </row>
    <row r="73" spans="1:198" ht="12.75" customHeight="1">
      <c r="A73" s="101"/>
      <c r="B73" s="96"/>
      <c r="C73" s="103"/>
      <c r="D73" s="98"/>
      <c r="E73" s="97"/>
      <c r="F73" s="98"/>
      <c r="FX73" s="73"/>
      <c r="FY73" s="73"/>
      <c r="FZ73" s="73"/>
      <c r="GA73" s="73"/>
      <c r="GB73" s="73"/>
      <c r="GC73" s="73"/>
      <c r="GD73" s="73"/>
      <c r="GE73" s="73"/>
      <c r="GL73" s="42"/>
      <c r="GM73" s="42"/>
      <c r="GN73" s="42"/>
      <c r="GO73" s="42"/>
      <c r="GP73" s="42"/>
    </row>
    <row r="74" spans="1:198" ht="12.75" customHeight="1">
      <c r="A74" s="101"/>
      <c r="B74" s="96" t="s">
        <v>69</v>
      </c>
      <c r="C74" s="97" t="s">
        <v>58</v>
      </c>
      <c r="D74" s="98"/>
      <c r="E74" s="97"/>
      <c r="F74" s="98"/>
      <c r="FX74" s="73"/>
      <c r="FY74" s="73"/>
      <c r="FZ74" s="73"/>
      <c r="GA74" s="73"/>
      <c r="GB74" s="73"/>
      <c r="GC74" s="73"/>
      <c r="GD74" s="73"/>
      <c r="GE74" s="73"/>
      <c r="GL74" s="42"/>
      <c r="GM74" s="42"/>
      <c r="GN74" s="42"/>
      <c r="GO74" s="42"/>
      <c r="GP74" s="42"/>
    </row>
    <row r="75" spans="1:198" ht="12.75" customHeight="1">
      <c r="A75" s="101"/>
      <c r="B75" s="96"/>
      <c r="C75" s="103"/>
      <c r="D75" s="98"/>
      <c r="E75" s="97"/>
      <c r="F75" s="98"/>
      <c r="FX75" s="73"/>
      <c r="FY75" s="73"/>
      <c r="FZ75" s="73"/>
      <c r="GA75" s="73"/>
      <c r="GB75" s="73"/>
      <c r="GC75" s="73"/>
      <c r="GD75" s="73"/>
      <c r="GE75" s="73"/>
      <c r="GL75" s="42"/>
      <c r="GM75" s="42"/>
      <c r="GN75" s="42"/>
      <c r="GO75" s="42"/>
      <c r="GP75" s="42"/>
    </row>
    <row r="76" spans="1:198" ht="12.75" customHeight="1">
      <c r="A76" s="101"/>
      <c r="B76" s="96" t="s">
        <v>70</v>
      </c>
      <c r="C76" s="97" t="s">
        <v>58</v>
      </c>
      <c r="D76" s="98"/>
      <c r="E76" s="97"/>
      <c r="F76" s="98"/>
      <c r="FX76" s="73"/>
      <c r="FY76" s="73"/>
      <c r="FZ76" s="73"/>
      <c r="GA76" s="73"/>
      <c r="GB76" s="73"/>
      <c r="GC76" s="73"/>
      <c r="GD76" s="73"/>
      <c r="GE76" s="73"/>
      <c r="GL76" s="42"/>
      <c r="GM76" s="42"/>
      <c r="GN76" s="42"/>
      <c r="GO76" s="42"/>
      <c r="GP76" s="42"/>
    </row>
    <row r="77" spans="1:198" ht="12.75" customHeight="1">
      <c r="A77" s="101"/>
      <c r="B77" s="96"/>
      <c r="C77" s="103"/>
      <c r="D77" s="98"/>
      <c r="E77" s="97"/>
      <c r="F77" s="98"/>
      <c r="FX77" s="73"/>
      <c r="FY77" s="73"/>
      <c r="FZ77" s="73"/>
      <c r="GA77" s="73"/>
      <c r="GB77" s="73"/>
      <c r="GC77" s="73"/>
      <c r="GD77" s="73"/>
      <c r="GE77" s="73"/>
      <c r="GL77" s="42"/>
      <c r="GM77" s="42"/>
      <c r="GN77" s="42"/>
      <c r="GO77" s="42"/>
      <c r="GP77" s="42"/>
    </row>
    <row r="78" spans="1:198" ht="12.75" customHeight="1">
      <c r="A78" s="101"/>
      <c r="B78" s="96" t="s">
        <v>71</v>
      </c>
      <c r="C78" s="97" t="s">
        <v>58</v>
      </c>
      <c r="D78" s="98"/>
      <c r="E78" s="97"/>
      <c r="F78" s="98"/>
      <c r="FX78" s="73"/>
      <c r="FY78" s="73"/>
      <c r="FZ78" s="73"/>
      <c r="GA78" s="73"/>
      <c r="GB78" s="73"/>
      <c r="GC78" s="73"/>
      <c r="GD78" s="73"/>
      <c r="GE78" s="73"/>
      <c r="GL78" s="42"/>
      <c r="GM78" s="42"/>
      <c r="GN78" s="42"/>
      <c r="GO78" s="42"/>
      <c r="GP78" s="42"/>
    </row>
    <row r="79" spans="1:198" ht="12.75" customHeight="1">
      <c r="A79" s="101"/>
      <c r="B79" s="96"/>
      <c r="C79" s="103"/>
      <c r="D79" s="98"/>
      <c r="E79" s="97"/>
      <c r="F79" s="98"/>
      <c r="FX79" s="73"/>
      <c r="FY79" s="73"/>
      <c r="FZ79" s="73"/>
      <c r="GA79" s="73"/>
      <c r="GB79" s="73"/>
      <c r="GC79" s="73"/>
      <c r="GD79" s="73"/>
      <c r="GE79" s="73"/>
      <c r="GL79" s="42"/>
      <c r="GM79" s="42"/>
      <c r="GN79" s="42"/>
      <c r="GO79" s="42"/>
      <c r="GP79" s="42"/>
    </row>
    <row r="80" spans="1:198" ht="12.75" customHeight="1">
      <c r="A80" s="101"/>
      <c r="B80" s="96" t="s">
        <v>72</v>
      </c>
      <c r="C80" s="97" t="s">
        <v>58</v>
      </c>
      <c r="D80" s="98"/>
      <c r="E80" s="97"/>
      <c r="F80" s="98"/>
      <c r="FX80" s="73"/>
      <c r="FY80" s="73"/>
      <c r="FZ80" s="73"/>
      <c r="GA80" s="73"/>
      <c r="GB80" s="73"/>
      <c r="GC80" s="73"/>
      <c r="GD80" s="73"/>
      <c r="GE80" s="73"/>
      <c r="GL80" s="42"/>
      <c r="GM80" s="42"/>
      <c r="GN80" s="42"/>
      <c r="GO80" s="42"/>
      <c r="GP80" s="42"/>
    </row>
    <row r="81" spans="1:198" ht="12.75" customHeight="1">
      <c r="A81" s="101"/>
      <c r="B81" s="96"/>
      <c r="C81" s="103"/>
      <c r="D81" s="98"/>
      <c r="E81" s="97"/>
      <c r="F81" s="98"/>
      <c r="FX81" s="73"/>
      <c r="FY81" s="73"/>
      <c r="FZ81" s="73"/>
      <c r="GA81" s="73"/>
      <c r="GB81" s="73"/>
      <c r="GC81" s="73"/>
      <c r="GD81" s="73"/>
      <c r="GE81" s="73"/>
      <c r="GL81" s="42"/>
      <c r="GM81" s="42"/>
      <c r="GN81" s="42"/>
      <c r="GO81" s="42"/>
      <c r="GP81" s="42"/>
    </row>
    <row r="82" spans="1:198" ht="12.75" customHeight="1">
      <c r="A82" s="101"/>
      <c r="B82" s="96" t="s">
        <v>73</v>
      </c>
      <c r="C82" s="97" t="s">
        <v>58</v>
      </c>
      <c r="D82" s="98"/>
      <c r="E82" s="97"/>
      <c r="F82" s="98"/>
      <c r="FX82" s="73"/>
      <c r="FY82" s="73"/>
      <c r="FZ82" s="73"/>
      <c r="GA82" s="73"/>
      <c r="GB82" s="73"/>
      <c r="GC82" s="73"/>
      <c r="GD82" s="73"/>
      <c r="GE82" s="73"/>
      <c r="GL82" s="42"/>
      <c r="GM82" s="42"/>
      <c r="GN82" s="42"/>
      <c r="GO82" s="42"/>
      <c r="GP82" s="42"/>
    </row>
    <row r="83" spans="1:198" ht="12.75" customHeight="1">
      <c r="A83" s="101"/>
      <c r="B83" s="96"/>
      <c r="C83" s="103"/>
      <c r="D83" s="98"/>
      <c r="E83" s="97"/>
      <c r="F83" s="98"/>
      <c r="FX83" s="73"/>
      <c r="FY83" s="73"/>
      <c r="FZ83" s="73"/>
      <c r="GA83" s="73"/>
      <c r="GB83" s="73"/>
      <c r="GC83" s="73"/>
      <c r="GD83" s="73"/>
      <c r="GE83" s="73"/>
      <c r="GL83" s="42"/>
      <c r="GM83" s="42"/>
      <c r="GN83" s="42"/>
      <c r="GO83" s="42"/>
      <c r="GP83" s="42"/>
    </row>
    <row r="84" spans="1:198" ht="12.75" customHeight="1">
      <c r="A84" s="101"/>
      <c r="B84" s="96" t="s">
        <v>74</v>
      </c>
      <c r="C84" s="97" t="s">
        <v>58</v>
      </c>
      <c r="D84" s="98"/>
      <c r="E84" s="97"/>
      <c r="F84" s="98"/>
      <c r="FX84" s="73"/>
      <c r="FY84" s="73"/>
      <c r="FZ84" s="73"/>
      <c r="GA84" s="73"/>
      <c r="GB84" s="73"/>
      <c r="GC84" s="73"/>
      <c r="GD84" s="73"/>
      <c r="GE84" s="73"/>
      <c r="GL84" s="42"/>
      <c r="GM84" s="42"/>
      <c r="GN84" s="42"/>
      <c r="GO84" s="42"/>
      <c r="GP84" s="42"/>
    </row>
    <row r="85" spans="1:198" ht="12.75" customHeight="1">
      <c r="A85" s="101"/>
      <c r="B85" s="96"/>
      <c r="C85" s="103"/>
      <c r="D85" s="98"/>
      <c r="E85" s="97"/>
      <c r="F85" s="98"/>
      <c r="FX85" s="73"/>
      <c r="FY85" s="73"/>
      <c r="FZ85" s="73"/>
      <c r="GA85" s="73"/>
      <c r="GB85" s="73"/>
      <c r="GC85" s="73"/>
      <c r="GD85" s="73"/>
      <c r="GE85" s="73"/>
      <c r="GL85" s="42"/>
      <c r="GM85" s="42"/>
      <c r="GN85" s="42"/>
      <c r="GO85" s="42"/>
      <c r="GP85" s="42"/>
    </row>
    <row r="86" spans="1:198" ht="12.75" customHeight="1">
      <c r="A86" s="101"/>
      <c r="B86" s="96" t="s">
        <v>75</v>
      </c>
      <c r="C86" s="97" t="s">
        <v>58</v>
      </c>
      <c r="D86" s="98"/>
      <c r="E86" s="97"/>
      <c r="F86" s="98"/>
      <c r="FX86" s="73"/>
      <c r="FY86" s="73"/>
      <c r="FZ86" s="73"/>
      <c r="GA86" s="73"/>
      <c r="GB86" s="73"/>
      <c r="GC86" s="73"/>
      <c r="GD86" s="73"/>
      <c r="GE86" s="73"/>
      <c r="GL86" s="42"/>
      <c r="GM86" s="42"/>
      <c r="GN86" s="42"/>
      <c r="GO86" s="42"/>
      <c r="GP86" s="42"/>
    </row>
    <row r="87" spans="1:198" ht="12.75" customHeight="1">
      <c r="A87" s="101"/>
      <c r="B87" s="96"/>
      <c r="C87" s="103"/>
      <c r="D87" s="98"/>
      <c r="E87" s="97"/>
      <c r="F87" s="98"/>
      <c r="FX87" s="73"/>
      <c r="FY87" s="73"/>
      <c r="FZ87" s="73"/>
      <c r="GA87" s="73"/>
      <c r="GB87" s="73"/>
      <c r="GC87" s="73"/>
      <c r="GD87" s="73"/>
      <c r="GE87" s="73"/>
      <c r="GL87" s="42"/>
      <c r="GM87" s="42"/>
      <c r="GN87" s="42"/>
      <c r="GO87" s="42"/>
      <c r="GP87" s="42"/>
    </row>
    <row r="88" spans="1:198" ht="12.75" customHeight="1">
      <c r="A88" s="101"/>
      <c r="B88" s="96" t="s">
        <v>76</v>
      </c>
      <c r="C88" s="97" t="s">
        <v>58</v>
      </c>
      <c r="D88" s="98"/>
      <c r="E88" s="97"/>
      <c r="F88" s="98"/>
      <c r="FX88" s="73"/>
      <c r="FY88" s="73"/>
      <c r="FZ88" s="73"/>
      <c r="GA88" s="73"/>
      <c r="GB88" s="73"/>
      <c r="GC88" s="73"/>
      <c r="GD88" s="73"/>
      <c r="GE88" s="73"/>
      <c r="GL88" s="42"/>
      <c r="GM88" s="42"/>
      <c r="GN88" s="42"/>
      <c r="GO88" s="42"/>
      <c r="GP88" s="42"/>
    </row>
    <row r="89" spans="1:198" ht="12.75" customHeight="1">
      <c r="A89" s="101"/>
      <c r="B89" s="104"/>
      <c r="C89" s="105"/>
      <c r="D89" s="98"/>
      <c r="E89" s="97"/>
      <c r="F89" s="98"/>
      <c r="FX89" s="73"/>
      <c r="FY89" s="73"/>
      <c r="FZ89" s="73"/>
      <c r="GA89" s="73"/>
      <c r="GB89" s="73"/>
      <c r="GC89" s="73"/>
      <c r="GD89" s="73"/>
      <c r="GE89" s="73"/>
      <c r="GL89" s="42"/>
      <c r="GM89" s="42"/>
      <c r="GN89" s="42"/>
      <c r="GO89" s="42"/>
      <c r="GP89" s="42"/>
    </row>
    <row r="90" spans="1:198" ht="12.75" customHeight="1">
      <c r="A90" s="101"/>
      <c r="B90" s="96" t="s">
        <v>77</v>
      </c>
      <c r="C90" s="105"/>
      <c r="D90" s="98"/>
      <c r="E90" s="97"/>
      <c r="F90" s="98"/>
      <c r="FX90" s="73"/>
      <c r="FY90" s="73"/>
      <c r="FZ90" s="73"/>
      <c r="GA90" s="73"/>
      <c r="GB90" s="73"/>
      <c r="GC90" s="73"/>
      <c r="GD90" s="73"/>
      <c r="GE90" s="73"/>
      <c r="GL90" s="42"/>
      <c r="GM90" s="42"/>
      <c r="GN90" s="42"/>
      <c r="GO90" s="42"/>
      <c r="GP90" s="42"/>
    </row>
    <row r="91" spans="1:198" ht="12.75" customHeight="1">
      <c r="A91" s="101"/>
      <c r="B91" s="96"/>
      <c r="C91" s="103"/>
      <c r="D91" s="98"/>
      <c r="E91" s="97"/>
      <c r="F91" s="98"/>
      <c r="FX91" s="73"/>
      <c r="FY91" s="73"/>
      <c r="FZ91" s="73"/>
      <c r="GA91" s="73"/>
      <c r="GB91" s="73"/>
      <c r="GC91" s="73"/>
      <c r="GD91" s="73"/>
      <c r="GE91" s="73"/>
      <c r="GL91" s="42"/>
      <c r="GM91" s="42"/>
      <c r="GN91" s="42"/>
      <c r="GO91" s="42"/>
      <c r="GP91" s="42"/>
    </row>
    <row r="92" spans="1:198" ht="12.75" customHeight="1">
      <c r="A92" s="101"/>
      <c r="B92" s="102" t="s">
        <v>78</v>
      </c>
      <c r="C92" s="97"/>
      <c r="D92" s="98"/>
      <c r="E92" s="97"/>
      <c r="F92" s="98"/>
      <c r="FX92" s="73"/>
      <c r="FY92" s="73"/>
      <c r="FZ92" s="73"/>
      <c r="GA92" s="73"/>
      <c r="GB92" s="73"/>
      <c r="GC92" s="73"/>
      <c r="GD92" s="73"/>
      <c r="GE92" s="73"/>
      <c r="GL92" s="42"/>
      <c r="GM92" s="42"/>
      <c r="GN92" s="42"/>
      <c r="GO92" s="42"/>
      <c r="GP92" s="42"/>
    </row>
    <row r="93" spans="1:198" ht="12.75" customHeight="1">
      <c r="A93" s="101"/>
      <c r="B93" s="96" t="s">
        <v>79</v>
      </c>
      <c r="C93" s="103" t="s">
        <v>58</v>
      </c>
      <c r="D93" s="98"/>
      <c r="E93" s="97"/>
      <c r="F93" s="98"/>
      <c r="FX93" s="73"/>
      <c r="FY93" s="73"/>
      <c r="FZ93" s="73"/>
      <c r="GA93" s="73"/>
      <c r="GB93" s="73"/>
      <c r="GC93" s="73"/>
      <c r="GD93" s="73"/>
      <c r="GE93" s="73"/>
      <c r="GL93" s="42"/>
      <c r="GM93" s="42"/>
      <c r="GN93" s="42"/>
      <c r="GO93" s="42"/>
      <c r="GP93" s="42"/>
    </row>
    <row r="94" spans="1:198" ht="12.75" customHeight="1">
      <c r="A94" s="95"/>
      <c r="B94" s="106"/>
      <c r="C94" s="107"/>
      <c r="D94" s="98"/>
      <c r="E94" s="97"/>
      <c r="F94" s="98"/>
      <c r="FX94" s="73"/>
      <c r="FY94" s="73"/>
      <c r="FZ94" s="73"/>
      <c r="GA94" s="73"/>
      <c r="GB94" s="73"/>
      <c r="GC94" s="73"/>
      <c r="GD94" s="73"/>
      <c r="GE94" s="73"/>
      <c r="GL94" s="42"/>
      <c r="GM94" s="42"/>
      <c r="GN94" s="42"/>
      <c r="GO94" s="42"/>
      <c r="GP94" s="42"/>
    </row>
    <row r="95" spans="1:198" ht="12.75" customHeight="1">
      <c r="A95" s="95"/>
      <c r="B95" s="96" t="s">
        <v>80</v>
      </c>
      <c r="C95" s="97" t="s">
        <v>58</v>
      </c>
      <c r="D95" s="98"/>
      <c r="E95" s="97"/>
      <c r="F95" s="98"/>
      <c r="FX95" s="73"/>
      <c r="FY95" s="73"/>
      <c r="FZ95" s="73"/>
      <c r="GA95" s="73"/>
      <c r="GB95" s="73"/>
      <c r="GC95" s="73"/>
      <c r="GD95" s="73"/>
      <c r="GE95" s="73"/>
      <c r="GL95" s="42"/>
      <c r="GM95" s="42"/>
      <c r="GN95" s="42"/>
      <c r="GO95" s="42"/>
      <c r="GP95" s="42"/>
    </row>
    <row r="96" spans="1:198" ht="12.75" customHeight="1">
      <c r="A96" s="95"/>
      <c r="B96" s="106"/>
      <c r="C96" s="107"/>
      <c r="D96" s="98"/>
      <c r="E96" s="97"/>
      <c r="F96" s="98"/>
      <c r="FX96" s="73"/>
      <c r="FY96" s="73"/>
      <c r="FZ96" s="73"/>
      <c r="GA96" s="73"/>
      <c r="GB96" s="73"/>
      <c r="GC96" s="73"/>
      <c r="GD96" s="73"/>
      <c r="GE96" s="73"/>
      <c r="GL96" s="42"/>
      <c r="GM96" s="42"/>
      <c r="GN96" s="42"/>
      <c r="GO96" s="42"/>
      <c r="GP96" s="42"/>
    </row>
    <row r="97" spans="1:198" ht="12.75" customHeight="1">
      <c r="A97" s="95"/>
      <c r="B97" s="96" t="s">
        <v>81</v>
      </c>
      <c r="C97" s="97" t="s">
        <v>58</v>
      </c>
      <c r="D97" s="98"/>
      <c r="E97" s="97"/>
      <c r="F97" s="98"/>
      <c r="FX97" s="73"/>
      <c r="FY97" s="73"/>
      <c r="FZ97" s="73"/>
      <c r="GA97" s="73"/>
      <c r="GB97" s="73"/>
      <c r="GC97" s="73"/>
      <c r="GD97" s="73"/>
      <c r="GE97" s="73"/>
      <c r="GL97" s="42"/>
      <c r="GM97" s="42"/>
      <c r="GN97" s="42"/>
      <c r="GO97" s="42"/>
      <c r="GP97" s="42"/>
    </row>
    <row r="98" spans="1:198" ht="12.75" customHeight="1">
      <c r="A98" s="95"/>
      <c r="B98" s="106"/>
      <c r="C98" s="107"/>
      <c r="D98" s="98"/>
      <c r="E98" s="97"/>
      <c r="F98" s="98"/>
      <c r="FX98" s="73"/>
      <c r="FY98" s="73"/>
      <c r="FZ98" s="73"/>
      <c r="GA98" s="73"/>
      <c r="GB98" s="73"/>
      <c r="GC98" s="73"/>
      <c r="GD98" s="73"/>
      <c r="GE98" s="73"/>
      <c r="GL98" s="42"/>
      <c r="GM98" s="42"/>
      <c r="GN98" s="42"/>
      <c r="GO98" s="42"/>
      <c r="GP98" s="42"/>
    </row>
    <row r="99" spans="1:198" ht="12.75" customHeight="1">
      <c r="A99" s="95"/>
      <c r="B99" s="96" t="s">
        <v>82</v>
      </c>
      <c r="C99" s="97" t="s">
        <v>58</v>
      </c>
      <c r="D99" s="98"/>
      <c r="E99" s="97"/>
      <c r="F99" s="98"/>
      <c r="FX99" s="73"/>
      <c r="FY99" s="73"/>
      <c r="FZ99" s="73"/>
      <c r="GA99" s="73"/>
      <c r="GB99" s="73"/>
      <c r="GC99" s="73"/>
      <c r="GD99" s="73"/>
      <c r="GE99" s="73"/>
      <c r="GL99" s="42"/>
      <c r="GM99" s="42"/>
      <c r="GN99" s="42"/>
      <c r="GO99" s="42"/>
      <c r="GP99" s="42"/>
    </row>
    <row r="100" spans="1:198" ht="12.75" customHeight="1">
      <c r="A100" s="95"/>
      <c r="B100" s="106"/>
      <c r="C100" s="107"/>
      <c r="D100" s="98"/>
      <c r="E100" s="97"/>
      <c r="F100" s="98"/>
      <c r="FX100" s="73"/>
      <c r="FY100" s="73"/>
      <c r="FZ100" s="73"/>
      <c r="GA100" s="73"/>
      <c r="GB100" s="73"/>
      <c r="GC100" s="73"/>
      <c r="GD100" s="73"/>
      <c r="GE100" s="73"/>
      <c r="GL100" s="42"/>
      <c r="GM100" s="42"/>
      <c r="GN100" s="42"/>
      <c r="GO100" s="42"/>
      <c r="GP100" s="42"/>
    </row>
    <row r="101" spans="1:198" ht="12.75" customHeight="1">
      <c r="A101" s="95"/>
      <c r="B101" s="96" t="s">
        <v>83</v>
      </c>
      <c r="C101" s="97" t="s">
        <v>58</v>
      </c>
      <c r="D101" s="98"/>
      <c r="E101" s="97"/>
      <c r="F101" s="98"/>
      <c r="FX101" s="73"/>
      <c r="FY101" s="73"/>
      <c r="FZ101" s="73"/>
      <c r="GA101" s="73"/>
      <c r="GB101" s="73"/>
      <c r="GC101" s="73"/>
      <c r="GD101" s="73"/>
      <c r="GE101" s="73"/>
      <c r="GL101" s="42"/>
      <c r="GM101" s="42"/>
      <c r="GN101" s="42"/>
      <c r="GO101" s="42"/>
      <c r="GP101" s="42"/>
    </row>
    <row r="102" spans="1:198" ht="12.75" customHeight="1">
      <c r="A102" s="95"/>
      <c r="B102" s="106"/>
      <c r="C102" s="107"/>
      <c r="D102" s="98"/>
      <c r="E102" s="97"/>
      <c r="F102" s="98"/>
      <c r="FX102" s="73"/>
      <c r="FY102" s="73"/>
      <c r="FZ102" s="73"/>
      <c r="GA102" s="73"/>
      <c r="GB102" s="73"/>
      <c r="GC102" s="73"/>
      <c r="GD102" s="73"/>
      <c r="GE102" s="73"/>
      <c r="GL102" s="42"/>
      <c r="GM102" s="42"/>
      <c r="GN102" s="42"/>
      <c r="GO102" s="42"/>
      <c r="GP102" s="42"/>
    </row>
    <row r="103" spans="1:198" ht="12.75" customHeight="1">
      <c r="A103" s="95"/>
      <c r="B103" s="96" t="s">
        <v>84</v>
      </c>
      <c r="C103" s="97" t="s">
        <v>58</v>
      </c>
      <c r="D103" s="98"/>
      <c r="E103" s="97"/>
      <c r="F103" s="98"/>
      <c r="FX103" s="73"/>
      <c r="FY103" s="73"/>
      <c r="FZ103" s="73"/>
      <c r="GA103" s="73"/>
      <c r="GB103" s="73"/>
      <c r="GC103" s="73"/>
      <c r="GD103" s="73"/>
      <c r="GE103" s="73"/>
      <c r="GL103" s="42"/>
      <c r="GM103" s="42"/>
      <c r="GN103" s="42"/>
      <c r="GO103" s="42"/>
      <c r="GP103" s="42"/>
    </row>
    <row r="104" spans="1:198" ht="12.75" customHeight="1">
      <c r="A104" s="95"/>
      <c r="B104" s="106"/>
      <c r="C104" s="107"/>
      <c r="D104" s="98"/>
      <c r="E104" s="97"/>
      <c r="F104" s="98"/>
      <c r="FX104" s="73"/>
      <c r="FY104" s="73"/>
      <c r="FZ104" s="73"/>
      <c r="GA104" s="73"/>
      <c r="GB104" s="73"/>
      <c r="GC104" s="73"/>
      <c r="GD104" s="73"/>
      <c r="GE104" s="73"/>
      <c r="GL104" s="42"/>
      <c r="GM104" s="42"/>
      <c r="GN104" s="42"/>
      <c r="GO104" s="42"/>
      <c r="GP104" s="42"/>
    </row>
    <row r="105" spans="1:198" ht="12.75" customHeight="1">
      <c r="A105" s="95"/>
      <c r="B105" s="96" t="s">
        <v>85</v>
      </c>
      <c r="C105" s="97" t="s">
        <v>58</v>
      </c>
      <c r="D105" s="98"/>
      <c r="E105" s="97"/>
      <c r="F105" s="98"/>
      <c r="FX105" s="73"/>
      <c r="FY105" s="73"/>
      <c r="FZ105" s="73"/>
      <c r="GA105" s="73"/>
      <c r="GB105" s="73"/>
      <c r="GC105" s="73"/>
      <c r="GD105" s="73"/>
      <c r="GE105" s="73"/>
      <c r="GL105" s="42"/>
      <c r="GM105" s="42"/>
      <c r="GN105" s="42"/>
      <c r="GO105" s="42"/>
      <c r="GP105" s="42"/>
    </row>
    <row r="106" spans="1:198" ht="12.75" customHeight="1">
      <c r="A106" s="95"/>
      <c r="B106" s="96"/>
      <c r="C106" s="97"/>
      <c r="D106" s="98"/>
      <c r="E106" s="97"/>
      <c r="F106" s="98"/>
      <c r="FX106" s="73"/>
      <c r="FY106" s="73"/>
      <c r="FZ106" s="73"/>
      <c r="GA106" s="73"/>
      <c r="GB106" s="73"/>
      <c r="GC106" s="73"/>
      <c r="GD106" s="73"/>
      <c r="GE106" s="73"/>
      <c r="GL106" s="42"/>
      <c r="GM106" s="42"/>
      <c r="GN106" s="42"/>
      <c r="GO106" s="42"/>
      <c r="GP106" s="42"/>
    </row>
    <row r="107" spans="1:198" ht="12.75" customHeight="1">
      <c r="A107" s="95"/>
      <c r="B107" s="96" t="s">
        <v>86</v>
      </c>
      <c r="C107" s="97" t="s">
        <v>58</v>
      </c>
      <c r="D107" s="98"/>
      <c r="E107" s="97"/>
      <c r="F107" s="98"/>
      <c r="FX107" s="73"/>
      <c r="FY107" s="73"/>
      <c r="FZ107" s="73"/>
      <c r="GA107" s="73"/>
      <c r="GB107" s="73"/>
      <c r="GC107" s="73"/>
      <c r="GD107" s="73"/>
      <c r="GE107" s="73"/>
      <c r="GL107" s="42"/>
      <c r="GM107" s="42"/>
      <c r="GN107" s="42"/>
      <c r="GO107" s="42"/>
      <c r="GP107" s="42"/>
    </row>
    <row r="108" spans="1:198" ht="12.75" customHeight="1">
      <c r="A108" s="95"/>
      <c r="B108" s="96"/>
      <c r="C108" s="97"/>
      <c r="D108" s="98"/>
      <c r="E108" s="97"/>
      <c r="F108" s="98"/>
      <c r="FX108" s="73"/>
      <c r="FY108" s="73"/>
      <c r="FZ108" s="73"/>
      <c r="GA108" s="73"/>
      <c r="GB108" s="73"/>
      <c r="GC108" s="73"/>
      <c r="GD108" s="73"/>
      <c r="GE108" s="73"/>
      <c r="GL108" s="42"/>
      <c r="GM108" s="42"/>
      <c r="GN108" s="42"/>
      <c r="GO108" s="42"/>
      <c r="GP108" s="42"/>
    </row>
    <row r="109" spans="1:198" ht="12.75" customHeight="1">
      <c r="A109" s="95"/>
      <c r="B109" s="96" t="s">
        <v>87</v>
      </c>
      <c r="C109" s="97" t="s">
        <v>58</v>
      </c>
      <c r="D109" s="98"/>
      <c r="E109" s="97"/>
      <c r="F109" s="98"/>
      <c r="FX109" s="73"/>
      <c r="FY109" s="73"/>
      <c r="FZ109" s="73"/>
      <c r="GA109" s="73"/>
      <c r="GB109" s="73"/>
      <c r="GC109" s="73"/>
      <c r="GD109" s="73"/>
      <c r="GE109" s="73"/>
      <c r="GL109" s="42"/>
      <c r="GM109" s="42"/>
      <c r="GN109" s="42"/>
      <c r="GO109" s="42"/>
      <c r="GP109" s="42"/>
    </row>
    <row r="110" spans="1:198" ht="12.75" customHeight="1">
      <c r="A110" s="95"/>
      <c r="B110" s="96"/>
      <c r="C110" s="107"/>
      <c r="D110" s="98"/>
      <c r="E110" s="97"/>
      <c r="F110" s="98"/>
      <c r="FX110" s="73"/>
      <c r="FY110" s="73"/>
      <c r="FZ110" s="73"/>
      <c r="GA110" s="73"/>
      <c r="GB110" s="73"/>
      <c r="GC110" s="73"/>
      <c r="GD110" s="73"/>
      <c r="GE110" s="73"/>
      <c r="GL110" s="42"/>
      <c r="GM110" s="42"/>
      <c r="GN110" s="42"/>
      <c r="GO110" s="42"/>
      <c r="GP110" s="42"/>
    </row>
    <row r="111" spans="1:198" ht="12.75" customHeight="1">
      <c r="A111" s="95"/>
      <c r="B111" s="96" t="s">
        <v>88</v>
      </c>
      <c r="C111" s="108" t="s">
        <v>58</v>
      </c>
      <c r="D111" s="98"/>
      <c r="E111" s="97"/>
      <c r="F111" s="98"/>
      <c r="FX111" s="73"/>
      <c r="FY111" s="73"/>
      <c r="FZ111" s="73"/>
      <c r="GA111" s="73"/>
      <c r="GB111" s="73"/>
      <c r="GC111" s="73"/>
      <c r="GD111" s="73"/>
      <c r="GE111" s="73"/>
      <c r="GL111" s="42"/>
      <c r="GM111" s="42"/>
      <c r="GN111" s="42"/>
      <c r="GO111" s="42"/>
      <c r="GP111" s="42"/>
    </row>
    <row r="112" spans="1:198" ht="12.75" customHeight="1">
      <c r="A112" s="95"/>
      <c r="B112" s="96"/>
      <c r="C112" s="108"/>
      <c r="D112" s="98"/>
      <c r="E112" s="97"/>
      <c r="F112" s="98"/>
      <c r="FX112" s="73"/>
      <c r="FY112" s="73"/>
      <c r="FZ112" s="73"/>
      <c r="GA112" s="73"/>
      <c r="GB112" s="73"/>
      <c r="GC112" s="73"/>
      <c r="GD112" s="73"/>
      <c r="GE112" s="73"/>
      <c r="GL112" s="42"/>
      <c r="GM112" s="42"/>
      <c r="GN112" s="42"/>
      <c r="GO112" s="42"/>
      <c r="GP112" s="42"/>
    </row>
    <row r="113" spans="1:192" ht="12.75" customHeight="1">
      <c r="A113" s="95"/>
      <c r="B113" s="109" t="s">
        <v>89</v>
      </c>
      <c r="C113" s="108"/>
      <c r="D113" s="98"/>
      <c r="E113" s="97"/>
      <c r="F113" s="98"/>
      <c r="GC113" s="73"/>
      <c r="GD113" s="73"/>
      <c r="GE113" s="73"/>
      <c r="GF113" s="73"/>
      <c r="GG113" s="73"/>
      <c r="GH113" s="73"/>
      <c r="GI113" s="73"/>
      <c r="GJ113" s="73"/>
    </row>
    <row r="114" spans="1:192" ht="12.75" customHeight="1">
      <c r="A114" s="95"/>
      <c r="B114" s="96"/>
      <c r="C114" s="108"/>
      <c r="D114" s="108"/>
      <c r="E114" s="110"/>
      <c r="F114" s="110"/>
      <c r="GC114" s="73"/>
      <c r="GD114" s="73"/>
      <c r="GE114" s="73"/>
      <c r="GF114" s="73"/>
      <c r="GG114" s="73"/>
      <c r="GH114" s="73"/>
      <c r="GI114" s="73"/>
      <c r="GJ114" s="73"/>
    </row>
    <row r="115" spans="1:192" ht="12.75" customHeight="1">
      <c r="A115" s="95"/>
      <c r="B115" s="111" t="s">
        <v>90</v>
      </c>
      <c r="C115" s="112"/>
      <c r="D115" s="113"/>
      <c r="E115" s="112"/>
      <c r="F115" s="112"/>
      <c r="GC115" s="73"/>
      <c r="GD115" s="73"/>
      <c r="GE115" s="73"/>
      <c r="GF115" s="73"/>
      <c r="GG115" s="73"/>
      <c r="GH115" s="73"/>
      <c r="GI115" s="73"/>
      <c r="GJ115" s="73"/>
    </row>
    <row r="116" spans="1:192" ht="12.75" customHeight="1">
      <c r="A116" s="95"/>
      <c r="B116" s="96"/>
      <c r="C116" s="108"/>
      <c r="D116" s="108"/>
      <c r="E116" s="110"/>
      <c r="F116" s="110"/>
      <c r="GC116" s="73"/>
      <c r="GD116" s="73"/>
      <c r="GE116" s="73"/>
      <c r="GF116" s="73"/>
      <c r="GG116" s="73"/>
      <c r="GH116" s="73"/>
      <c r="GI116" s="73"/>
      <c r="GJ116" s="73"/>
    </row>
    <row r="117" spans="1:192" ht="12.75" customHeight="1">
      <c r="A117" s="95"/>
      <c r="B117" s="114" t="s">
        <v>91</v>
      </c>
      <c r="C117" s="108"/>
      <c r="D117" s="108"/>
      <c r="E117" s="110"/>
      <c r="F117" s="110"/>
      <c r="GC117" s="73"/>
      <c r="GD117" s="73"/>
      <c r="GE117" s="73"/>
      <c r="GF117" s="73"/>
      <c r="GG117" s="73"/>
      <c r="GH117" s="73"/>
      <c r="GI117" s="73"/>
      <c r="GJ117" s="73"/>
    </row>
    <row r="118" spans="1:192" ht="12.75" customHeight="1">
      <c r="A118" s="95"/>
      <c r="B118" s="115" t="s">
        <v>92</v>
      </c>
      <c r="C118" s="108"/>
      <c r="D118" s="108"/>
      <c r="E118" s="110"/>
      <c r="F118" s="110"/>
      <c r="GC118" s="73"/>
      <c r="GD118" s="73"/>
      <c r="GE118" s="73"/>
      <c r="GF118" s="73"/>
      <c r="GG118" s="73"/>
      <c r="GH118" s="73"/>
      <c r="GI118" s="73"/>
      <c r="GJ118" s="73"/>
    </row>
    <row r="119" spans="1:192" ht="12.75" customHeight="1">
      <c r="A119" s="95">
        <v>1</v>
      </c>
      <c r="B119" s="96" t="s">
        <v>93</v>
      </c>
      <c r="C119" s="116" t="s">
        <v>94</v>
      </c>
      <c r="D119" s="117">
        <v>4</v>
      </c>
      <c r="E119" s="110"/>
      <c r="F119" s="110">
        <f>E119*D119</f>
        <v>0</v>
      </c>
      <c r="GC119" s="73"/>
      <c r="GD119" s="73"/>
      <c r="GE119" s="73"/>
      <c r="GF119" s="73"/>
      <c r="GG119" s="73"/>
      <c r="GH119" s="73"/>
      <c r="GI119" s="73"/>
      <c r="GJ119" s="73"/>
    </row>
    <row r="120" spans="1:192" ht="12.75" customHeight="1">
      <c r="A120" s="95"/>
      <c r="B120" s="96"/>
      <c r="C120" s="108"/>
      <c r="D120" s="108"/>
      <c r="E120" s="110"/>
      <c r="F120" s="110"/>
      <c r="GC120" s="73"/>
      <c r="GD120" s="73"/>
      <c r="GE120" s="73"/>
      <c r="GF120" s="73"/>
      <c r="GG120" s="73"/>
      <c r="GH120" s="73"/>
      <c r="GI120" s="73"/>
      <c r="GJ120" s="73"/>
    </row>
    <row r="121" spans="1:192" ht="12.75" customHeight="1">
      <c r="A121" s="95">
        <f>A119+1</f>
        <v>2</v>
      </c>
      <c r="B121" s="96" t="s">
        <v>95</v>
      </c>
      <c r="C121" s="116" t="s">
        <v>94</v>
      </c>
      <c r="D121" s="117">
        <v>1</v>
      </c>
      <c r="E121" s="110"/>
      <c r="F121" s="110">
        <f>E121*D121</f>
        <v>0</v>
      </c>
      <c r="GC121" s="73"/>
      <c r="GD121" s="73"/>
      <c r="GE121" s="73"/>
      <c r="GF121" s="73"/>
      <c r="GG121" s="73"/>
      <c r="GH121" s="73"/>
      <c r="GI121" s="73"/>
      <c r="GJ121" s="73"/>
    </row>
    <row r="122" spans="1:192" ht="12.75" customHeight="1">
      <c r="A122" s="95"/>
      <c r="B122" s="96"/>
      <c r="C122" s="108"/>
      <c r="D122" s="108"/>
      <c r="E122" s="110"/>
      <c r="F122" s="110"/>
      <c r="GC122" s="73"/>
      <c r="GD122" s="73"/>
      <c r="GE122" s="73"/>
      <c r="GF122" s="73"/>
      <c r="GG122" s="73"/>
      <c r="GH122" s="73"/>
      <c r="GI122" s="73"/>
      <c r="GJ122" s="73"/>
    </row>
    <row r="123" spans="1:192" ht="12.75" customHeight="1">
      <c r="A123" s="95">
        <f>A121+1</f>
        <v>3</v>
      </c>
      <c r="B123" s="96" t="s">
        <v>96</v>
      </c>
      <c r="C123" s="116" t="s">
        <v>94</v>
      </c>
      <c r="D123" s="117">
        <v>5</v>
      </c>
      <c r="E123" s="110"/>
      <c r="F123" s="110">
        <f>E123*D123</f>
        <v>0</v>
      </c>
      <c r="H123" s="40">
        <f>G123*0.9</f>
        <v>0</v>
      </c>
      <c r="GC123" s="73"/>
      <c r="GD123" s="73"/>
      <c r="GE123" s="73"/>
      <c r="GF123" s="73"/>
      <c r="GG123" s="73"/>
      <c r="GH123" s="73"/>
      <c r="GI123" s="73"/>
      <c r="GJ123" s="73"/>
    </row>
    <row r="124" spans="1:192" ht="12.75" customHeight="1">
      <c r="A124" s="95"/>
      <c r="B124" s="96"/>
      <c r="C124" s="108"/>
      <c r="D124" s="108"/>
      <c r="E124" s="110"/>
      <c r="F124" s="110"/>
      <c r="GC124" s="73"/>
      <c r="GD124" s="73"/>
      <c r="GE124" s="73"/>
      <c r="GF124" s="73"/>
      <c r="GG124" s="73"/>
      <c r="GH124" s="73"/>
      <c r="GI124" s="73"/>
      <c r="GJ124" s="73"/>
    </row>
    <row r="125" spans="1:192" ht="12.75" customHeight="1">
      <c r="A125" s="95">
        <v>4</v>
      </c>
      <c r="B125" s="96" t="s">
        <v>97</v>
      </c>
      <c r="C125" s="116" t="s">
        <v>94</v>
      </c>
      <c r="D125" s="117">
        <v>1</v>
      </c>
      <c r="E125" s="110"/>
      <c r="F125" s="110">
        <f>E125*D125</f>
        <v>0</v>
      </c>
      <c r="GC125" s="73"/>
      <c r="GD125" s="73"/>
      <c r="GE125" s="73"/>
      <c r="GF125" s="73"/>
      <c r="GG125" s="73"/>
      <c r="GH125" s="73"/>
      <c r="GI125" s="73"/>
      <c r="GJ125" s="73"/>
    </row>
    <row r="126" spans="1:192" ht="12.75" customHeight="1">
      <c r="A126" s="95"/>
      <c r="B126" s="96"/>
      <c r="C126" s="108"/>
      <c r="D126" s="108"/>
      <c r="E126" s="110"/>
      <c r="F126" s="110"/>
      <c r="GC126" s="73"/>
      <c r="GD126" s="73"/>
      <c r="GE126" s="73"/>
      <c r="GF126" s="73"/>
      <c r="GG126" s="73"/>
      <c r="GH126" s="73"/>
      <c r="GI126" s="73"/>
      <c r="GJ126" s="73"/>
    </row>
    <row r="127" spans="1:192" ht="12.75" customHeight="1">
      <c r="A127" s="95">
        <f>A125+1</f>
        <v>5</v>
      </c>
      <c r="B127" s="96" t="s">
        <v>98</v>
      </c>
      <c r="C127" s="116" t="s">
        <v>94</v>
      </c>
      <c r="D127" s="117">
        <v>1</v>
      </c>
      <c r="E127" s="110"/>
      <c r="F127" s="110">
        <f>E127*D127</f>
        <v>0</v>
      </c>
      <c r="GC127" s="73"/>
      <c r="GD127" s="73"/>
      <c r="GE127" s="73"/>
      <c r="GF127" s="73"/>
      <c r="GG127" s="73"/>
      <c r="GH127" s="73"/>
      <c r="GI127" s="73"/>
      <c r="GJ127" s="73"/>
    </row>
    <row r="128" spans="1:192" ht="12.75" customHeight="1">
      <c r="A128" s="95"/>
      <c r="B128" s="96"/>
      <c r="C128" s="108"/>
      <c r="D128" s="108"/>
      <c r="E128" s="110"/>
      <c r="F128" s="110"/>
      <c r="GC128" s="73"/>
      <c r="GD128" s="73"/>
      <c r="GE128" s="73"/>
      <c r="GF128" s="73"/>
      <c r="GG128" s="73"/>
      <c r="GH128" s="73"/>
      <c r="GI128" s="73"/>
      <c r="GJ128" s="73"/>
    </row>
    <row r="129" spans="1:192" ht="12.75" customHeight="1">
      <c r="A129" s="95">
        <f>A127+1</f>
        <v>6</v>
      </c>
      <c r="B129" s="96" t="s">
        <v>99</v>
      </c>
      <c r="C129" s="116" t="s">
        <v>94</v>
      </c>
      <c r="D129" s="117">
        <v>1</v>
      </c>
      <c r="E129" s="110"/>
      <c r="F129" s="110">
        <f>E129*D129</f>
        <v>0</v>
      </c>
      <c r="GC129" s="73"/>
      <c r="GD129" s="73"/>
      <c r="GE129" s="73"/>
      <c r="GF129" s="73"/>
      <c r="GG129" s="73"/>
      <c r="GH129" s="73"/>
      <c r="GI129" s="73"/>
      <c r="GJ129" s="73"/>
    </row>
    <row r="130" spans="1:192" ht="12.75" customHeight="1">
      <c r="A130" s="95"/>
      <c r="B130" s="96"/>
      <c r="C130" s="108"/>
      <c r="D130" s="108"/>
      <c r="E130" s="110"/>
      <c r="F130" s="110"/>
      <c r="GC130" s="73"/>
      <c r="GD130" s="73"/>
      <c r="GE130" s="73"/>
      <c r="GF130" s="73"/>
      <c r="GG130" s="73"/>
      <c r="GH130" s="73"/>
      <c r="GI130" s="73"/>
      <c r="GJ130" s="73"/>
    </row>
    <row r="131" spans="1:192" ht="12.75" customHeight="1">
      <c r="A131" s="95">
        <f>A129+1</f>
        <v>7</v>
      </c>
      <c r="B131" s="96" t="s">
        <v>100</v>
      </c>
      <c r="C131" s="116" t="s">
        <v>94</v>
      </c>
      <c r="D131" s="117">
        <v>1</v>
      </c>
      <c r="E131" s="110"/>
      <c r="F131" s="110">
        <f>E131*D131</f>
        <v>0</v>
      </c>
      <c r="GC131" s="73"/>
      <c r="GD131" s="73"/>
      <c r="GE131" s="73"/>
      <c r="GF131" s="73"/>
      <c r="GG131" s="73"/>
      <c r="GH131" s="73"/>
      <c r="GI131" s="73"/>
      <c r="GJ131" s="73"/>
    </row>
    <row r="132" spans="1:192" ht="12.75" customHeight="1">
      <c r="A132" s="95"/>
      <c r="B132" s="96"/>
      <c r="C132" s="108"/>
      <c r="D132" s="108"/>
      <c r="E132" s="110"/>
      <c r="F132" s="110"/>
      <c r="GC132" s="73"/>
      <c r="GD132" s="73"/>
      <c r="GE132" s="73"/>
      <c r="GF132" s="73"/>
      <c r="GG132" s="73"/>
      <c r="GH132" s="73"/>
      <c r="GI132" s="73"/>
      <c r="GJ132" s="73"/>
    </row>
    <row r="133" spans="1:192" ht="12.75" customHeight="1">
      <c r="A133" s="95">
        <f>A131+1</f>
        <v>8</v>
      </c>
      <c r="B133" s="96" t="s">
        <v>101</v>
      </c>
      <c r="C133" s="116" t="s">
        <v>94</v>
      </c>
      <c r="D133" s="117">
        <v>1</v>
      </c>
      <c r="E133" s="110"/>
      <c r="F133" s="110">
        <f>E133*D133</f>
        <v>0</v>
      </c>
      <c r="GC133" s="73"/>
      <c r="GD133" s="73"/>
      <c r="GE133" s="73"/>
      <c r="GF133" s="73"/>
      <c r="GG133" s="73"/>
      <c r="GH133" s="73"/>
      <c r="GI133" s="73"/>
      <c r="GJ133" s="73"/>
    </row>
    <row r="134" spans="1:192" ht="12.75" customHeight="1">
      <c r="A134" s="95"/>
      <c r="B134" s="96"/>
      <c r="C134" s="108"/>
      <c r="D134" s="108"/>
      <c r="E134" s="110"/>
      <c r="F134" s="110"/>
      <c r="GC134" s="73"/>
      <c r="GD134" s="73"/>
      <c r="GE134" s="73"/>
      <c r="GF134" s="73"/>
      <c r="GG134" s="73"/>
      <c r="GH134" s="73"/>
      <c r="GI134" s="73"/>
      <c r="GJ134" s="73"/>
    </row>
    <row r="135" spans="1:192" ht="51">
      <c r="A135" s="95">
        <v>9</v>
      </c>
      <c r="B135" s="96" t="s">
        <v>102</v>
      </c>
      <c r="C135" s="116" t="s">
        <v>94</v>
      </c>
      <c r="D135" s="117">
        <v>16</v>
      </c>
      <c r="E135" s="110"/>
      <c r="F135" s="110">
        <f>E135*D135</f>
        <v>0</v>
      </c>
      <c r="GC135" s="73"/>
      <c r="GD135" s="73"/>
      <c r="GE135" s="73"/>
      <c r="GF135" s="73"/>
      <c r="GG135" s="73"/>
      <c r="GH135" s="73"/>
      <c r="GI135" s="73"/>
      <c r="GJ135" s="73"/>
    </row>
    <row r="136" spans="1:192" ht="16.5">
      <c r="A136" s="95"/>
      <c r="B136" s="96"/>
      <c r="C136" s="108"/>
      <c r="D136" s="108"/>
      <c r="E136" s="110"/>
      <c r="F136" s="110"/>
      <c r="GC136" s="73"/>
      <c r="GD136" s="73"/>
      <c r="GE136" s="73"/>
      <c r="GF136" s="73"/>
      <c r="GG136" s="73"/>
      <c r="GH136" s="73"/>
      <c r="GI136" s="73"/>
      <c r="GJ136" s="73"/>
    </row>
    <row r="137" spans="1:192" ht="51">
      <c r="A137" s="95">
        <v>10</v>
      </c>
      <c r="B137" s="96" t="s">
        <v>103</v>
      </c>
      <c r="C137" s="116" t="s">
        <v>94</v>
      </c>
      <c r="D137" s="117">
        <v>6</v>
      </c>
      <c r="E137" s="110"/>
      <c r="F137" s="110">
        <f>E137*D137</f>
        <v>0</v>
      </c>
      <c r="GC137" s="73"/>
      <c r="GD137" s="73"/>
      <c r="GE137" s="73"/>
      <c r="GF137" s="73"/>
      <c r="GG137" s="73"/>
      <c r="GH137" s="73"/>
      <c r="GI137" s="73"/>
      <c r="GJ137" s="73"/>
    </row>
    <row r="138" spans="1:192" ht="16.5">
      <c r="A138" s="95"/>
      <c r="B138" s="96"/>
      <c r="C138" s="108"/>
      <c r="D138" s="108"/>
      <c r="E138" s="110"/>
      <c r="F138" s="110"/>
      <c r="GC138" s="73"/>
      <c r="GD138" s="73"/>
      <c r="GE138" s="73"/>
      <c r="GF138" s="73"/>
      <c r="GG138" s="73"/>
      <c r="GH138" s="73"/>
      <c r="GI138" s="73"/>
      <c r="GJ138" s="73"/>
    </row>
    <row r="139" spans="1:192" ht="51">
      <c r="A139" s="95">
        <v>11</v>
      </c>
      <c r="B139" s="96" t="s">
        <v>104</v>
      </c>
      <c r="C139" s="116" t="s">
        <v>94</v>
      </c>
      <c r="D139" s="117">
        <v>8</v>
      </c>
      <c r="E139" s="110"/>
      <c r="F139" s="110">
        <f>E139*D139</f>
        <v>0</v>
      </c>
      <c r="GC139" s="73"/>
      <c r="GD139" s="73"/>
      <c r="GE139" s="73"/>
      <c r="GF139" s="73"/>
      <c r="GG139" s="73"/>
      <c r="GH139" s="73"/>
      <c r="GI139" s="73"/>
      <c r="GJ139" s="73"/>
    </row>
    <row r="140" spans="1:192" ht="12.75" customHeight="1">
      <c r="A140" s="95"/>
      <c r="B140" s="96"/>
      <c r="C140" s="108"/>
      <c r="D140" s="108"/>
      <c r="E140" s="110"/>
      <c r="F140" s="110"/>
      <c r="GC140" s="73"/>
      <c r="GD140" s="73"/>
      <c r="GE140" s="73"/>
      <c r="GF140" s="73"/>
      <c r="GG140" s="73"/>
      <c r="GH140" s="73"/>
      <c r="GI140" s="73"/>
      <c r="GJ140" s="73"/>
    </row>
    <row r="141" spans="1:192" ht="12.75" customHeight="1">
      <c r="A141" s="118"/>
      <c r="B141" s="119" t="s">
        <v>105</v>
      </c>
      <c r="C141" s="108"/>
      <c r="D141" s="108"/>
      <c r="E141" s="110"/>
      <c r="F141" s="110"/>
      <c r="GC141" s="73"/>
      <c r="GD141" s="73"/>
      <c r="GE141" s="73"/>
      <c r="GF141" s="73"/>
      <c r="GG141" s="73"/>
      <c r="GH141" s="73"/>
      <c r="GI141" s="73"/>
      <c r="GJ141" s="73"/>
    </row>
    <row r="142" spans="1:192" ht="12.75" customHeight="1">
      <c r="A142" s="95">
        <v>12</v>
      </c>
      <c r="B142" s="96" t="s">
        <v>106</v>
      </c>
      <c r="C142" s="116" t="s">
        <v>94</v>
      </c>
      <c r="D142" s="117">
        <v>4</v>
      </c>
      <c r="E142" s="110"/>
      <c r="F142" s="110">
        <f>E142*D142</f>
        <v>0</v>
      </c>
      <c r="GC142" s="73"/>
      <c r="GD142" s="73"/>
      <c r="GE142" s="73"/>
      <c r="GF142" s="73"/>
      <c r="GG142" s="73"/>
      <c r="GH142" s="73"/>
      <c r="GI142" s="73"/>
      <c r="GJ142" s="73"/>
    </row>
    <row r="143" spans="1:192" ht="12.75" customHeight="1">
      <c r="A143" s="95"/>
      <c r="B143" s="96"/>
      <c r="C143" s="108"/>
      <c r="D143" s="108"/>
      <c r="E143" s="110"/>
      <c r="F143" s="110"/>
      <c r="GC143" s="73"/>
      <c r="GD143" s="73"/>
      <c r="GE143" s="73"/>
      <c r="GF143" s="73"/>
      <c r="GG143" s="73"/>
      <c r="GH143" s="73"/>
      <c r="GI143" s="73"/>
      <c r="GJ143" s="73"/>
    </row>
    <row r="144" spans="1:192" ht="12.75" customHeight="1">
      <c r="A144" s="95">
        <f>A142+1</f>
        <v>13</v>
      </c>
      <c r="B144" s="96" t="s">
        <v>107</v>
      </c>
      <c r="C144" s="116" t="s">
        <v>94</v>
      </c>
      <c r="D144" s="117">
        <v>1</v>
      </c>
      <c r="E144" s="110"/>
      <c r="F144" s="110">
        <f>E144*D144</f>
        <v>0</v>
      </c>
      <c r="GC144" s="73"/>
      <c r="GD144" s="73"/>
      <c r="GE144" s="73"/>
      <c r="GF144" s="73"/>
      <c r="GG144" s="73"/>
      <c r="GH144" s="73"/>
      <c r="GI144" s="73"/>
      <c r="GJ144" s="73"/>
    </row>
    <row r="145" spans="1:192" ht="12.75" customHeight="1">
      <c r="A145" s="95"/>
      <c r="B145" s="96"/>
      <c r="C145" s="108"/>
      <c r="D145" s="108"/>
      <c r="E145" s="110"/>
      <c r="F145" s="110"/>
      <c r="GC145" s="73"/>
      <c r="GD145" s="73"/>
      <c r="GE145" s="73"/>
      <c r="GF145" s="73"/>
      <c r="GG145" s="73"/>
      <c r="GH145" s="73"/>
      <c r="GI145" s="73"/>
      <c r="GJ145" s="73"/>
    </row>
    <row r="146" spans="1:192" ht="12.75" customHeight="1">
      <c r="A146" s="95">
        <f>A144+1</f>
        <v>14</v>
      </c>
      <c r="B146" s="96" t="s">
        <v>108</v>
      </c>
      <c r="C146" s="116" t="s">
        <v>94</v>
      </c>
      <c r="D146" s="117">
        <v>5</v>
      </c>
      <c r="E146" s="110"/>
      <c r="F146" s="110">
        <f>E146*D146</f>
        <v>0</v>
      </c>
      <c r="GC146" s="73"/>
      <c r="GD146" s="73"/>
      <c r="GE146" s="73"/>
      <c r="GF146" s="73"/>
      <c r="GG146" s="73"/>
      <c r="GH146" s="73"/>
      <c r="GI146" s="73"/>
      <c r="GJ146" s="73"/>
    </row>
    <row r="147" spans="1:192" ht="12.75" customHeight="1">
      <c r="A147" s="95"/>
      <c r="B147" s="96"/>
      <c r="C147" s="108"/>
      <c r="D147" s="108"/>
      <c r="E147" s="110"/>
      <c r="F147" s="110"/>
      <c r="GC147" s="73"/>
      <c r="GD147" s="73"/>
      <c r="GE147" s="73"/>
      <c r="GF147" s="73"/>
      <c r="GG147" s="73"/>
      <c r="GH147" s="73"/>
      <c r="GI147" s="73"/>
      <c r="GJ147" s="73"/>
    </row>
    <row r="148" spans="1:192" ht="12.75" customHeight="1">
      <c r="A148" s="95">
        <f>A146+1</f>
        <v>15</v>
      </c>
      <c r="B148" s="96" t="s">
        <v>109</v>
      </c>
      <c r="C148" s="116" t="s">
        <v>94</v>
      </c>
      <c r="D148" s="117">
        <v>6</v>
      </c>
      <c r="E148" s="110"/>
      <c r="F148" s="110">
        <f>E148*D148</f>
        <v>0</v>
      </c>
      <c r="GC148" s="73"/>
      <c r="GD148" s="73"/>
      <c r="GE148" s="73"/>
      <c r="GF148" s="73"/>
      <c r="GG148" s="73"/>
      <c r="GH148" s="73"/>
      <c r="GI148" s="73"/>
      <c r="GJ148" s="73"/>
    </row>
    <row r="149" spans="1:192" ht="12.75" customHeight="1">
      <c r="A149" s="95"/>
      <c r="B149" s="96"/>
      <c r="C149" s="108"/>
      <c r="D149" s="108"/>
      <c r="E149" s="110"/>
      <c r="F149" s="110"/>
      <c r="GC149" s="73"/>
      <c r="GD149" s="73"/>
      <c r="GE149" s="73"/>
      <c r="GF149" s="73"/>
      <c r="GG149" s="73"/>
      <c r="GH149" s="73"/>
      <c r="GI149" s="73"/>
      <c r="GJ149" s="73"/>
    </row>
    <row r="150" spans="1:192" ht="12.75" customHeight="1">
      <c r="A150" s="95">
        <f>A148+1</f>
        <v>16</v>
      </c>
      <c r="B150" s="96" t="s">
        <v>110</v>
      </c>
      <c r="C150" s="116" t="s">
        <v>94</v>
      </c>
      <c r="D150" s="117">
        <v>1</v>
      </c>
      <c r="E150" s="110"/>
      <c r="F150" s="110">
        <f>E150*D150</f>
        <v>0</v>
      </c>
      <c r="GC150" s="73"/>
      <c r="GD150" s="73"/>
      <c r="GE150" s="73"/>
      <c r="GF150" s="73"/>
      <c r="GG150" s="73"/>
      <c r="GH150" s="73"/>
      <c r="GI150" s="73"/>
      <c r="GJ150" s="73"/>
    </row>
    <row r="151" spans="1:192" ht="12.75" customHeight="1">
      <c r="A151" s="95"/>
      <c r="B151" s="96"/>
      <c r="C151" s="108"/>
      <c r="D151" s="108"/>
      <c r="E151" s="110"/>
      <c r="F151" s="110"/>
      <c r="GC151" s="73"/>
      <c r="GD151" s="73"/>
      <c r="GE151" s="73"/>
      <c r="GF151" s="73"/>
      <c r="GG151" s="73"/>
      <c r="GH151" s="73"/>
      <c r="GI151" s="73"/>
      <c r="GJ151" s="73"/>
    </row>
    <row r="152" spans="1:192" ht="12.75" customHeight="1">
      <c r="A152" s="95">
        <v>14</v>
      </c>
      <c r="B152" s="96" t="s">
        <v>111</v>
      </c>
      <c r="C152" s="116" t="s">
        <v>94</v>
      </c>
      <c r="D152" s="117">
        <v>5</v>
      </c>
      <c r="E152" s="110"/>
      <c r="F152" s="110">
        <f>E152*D152</f>
        <v>0</v>
      </c>
      <c r="GC152" s="73"/>
      <c r="GD152" s="73"/>
      <c r="GE152" s="73"/>
      <c r="GF152" s="73"/>
      <c r="GG152" s="73"/>
      <c r="GH152" s="73"/>
      <c r="GI152" s="73"/>
      <c r="GJ152" s="73"/>
    </row>
    <row r="153" spans="1:192" ht="12.75" customHeight="1">
      <c r="A153" s="95"/>
      <c r="B153" s="96"/>
      <c r="C153" s="108"/>
      <c r="D153" s="108"/>
      <c r="E153" s="110"/>
      <c r="F153" s="110"/>
      <c r="GC153" s="73"/>
      <c r="GD153" s="73"/>
      <c r="GE153" s="73"/>
      <c r="GF153" s="73"/>
      <c r="GG153" s="73"/>
      <c r="GH153" s="73"/>
      <c r="GI153" s="73"/>
      <c r="GJ153" s="73"/>
    </row>
    <row r="154" spans="1:192" ht="12.75" customHeight="1">
      <c r="A154" s="95">
        <v>15</v>
      </c>
      <c r="B154" s="96" t="s">
        <v>112</v>
      </c>
      <c r="C154" s="116" t="s">
        <v>94</v>
      </c>
      <c r="D154" s="117">
        <v>2</v>
      </c>
      <c r="E154" s="110"/>
      <c r="F154" s="110">
        <f>E154*D154</f>
        <v>0</v>
      </c>
      <c r="GC154" s="73"/>
      <c r="GD154" s="73"/>
      <c r="GE154" s="73"/>
      <c r="GF154" s="73"/>
      <c r="GG154" s="73"/>
      <c r="GH154" s="73"/>
      <c r="GI154" s="73"/>
      <c r="GJ154" s="73"/>
    </row>
    <row r="155" spans="1:192" ht="12.75" customHeight="1">
      <c r="A155" s="95"/>
      <c r="B155" s="96"/>
      <c r="C155" s="108"/>
      <c r="D155" s="108"/>
      <c r="E155" s="110"/>
      <c r="F155" s="110"/>
      <c r="GC155" s="73"/>
      <c r="GD155" s="73"/>
      <c r="GE155" s="73"/>
      <c r="GF155" s="73"/>
      <c r="GG155" s="73"/>
      <c r="GH155" s="73"/>
      <c r="GI155" s="73"/>
      <c r="GJ155" s="73"/>
    </row>
    <row r="156" spans="1:192" ht="12.75" customHeight="1">
      <c r="A156" s="95">
        <v>16</v>
      </c>
      <c r="B156" s="96" t="s">
        <v>113</v>
      </c>
      <c r="C156" s="116" t="s">
        <v>94</v>
      </c>
      <c r="D156" s="117">
        <v>2</v>
      </c>
      <c r="E156" s="110"/>
      <c r="F156" s="110">
        <f>E156*D156</f>
        <v>0</v>
      </c>
      <c r="GC156" s="73"/>
      <c r="GD156" s="73"/>
      <c r="GE156" s="73"/>
      <c r="GF156" s="73"/>
      <c r="GG156" s="73"/>
      <c r="GH156" s="73"/>
      <c r="GI156" s="73"/>
      <c r="GJ156" s="73"/>
    </row>
    <row r="157" spans="1:192" ht="12.75" customHeight="1">
      <c r="A157" s="95"/>
      <c r="B157" s="96"/>
      <c r="C157" s="108"/>
      <c r="D157" s="108"/>
      <c r="E157" s="110"/>
      <c r="F157" s="110"/>
      <c r="GC157" s="73"/>
      <c r="GD157" s="73"/>
      <c r="GE157" s="73"/>
      <c r="GF157" s="73"/>
      <c r="GG157" s="73"/>
      <c r="GH157" s="73"/>
      <c r="GI157" s="73"/>
      <c r="GJ157" s="73"/>
    </row>
    <row r="158" spans="1:192" ht="12.75" customHeight="1">
      <c r="A158" s="95"/>
      <c r="B158" s="114" t="s">
        <v>114</v>
      </c>
      <c r="C158" s="108"/>
      <c r="D158" s="108"/>
      <c r="E158" s="110"/>
      <c r="F158" s="110"/>
      <c r="GC158" s="73"/>
      <c r="GD158" s="73"/>
      <c r="GE158" s="73"/>
      <c r="GF158" s="73"/>
      <c r="GG158" s="73"/>
      <c r="GH158" s="73"/>
      <c r="GI158" s="73"/>
      <c r="GJ158" s="73"/>
    </row>
    <row r="159" spans="1:192" ht="12.75" customHeight="1">
      <c r="A159" s="95"/>
      <c r="B159" s="96"/>
      <c r="C159" s="108"/>
      <c r="D159" s="108"/>
      <c r="E159" s="110"/>
      <c r="F159" s="110"/>
      <c r="GC159" s="73"/>
      <c r="GD159" s="73"/>
      <c r="GE159" s="73"/>
      <c r="GF159" s="73"/>
      <c r="GG159" s="73"/>
      <c r="GH159" s="73"/>
      <c r="GI159" s="73"/>
      <c r="GJ159" s="73"/>
    </row>
    <row r="160" spans="1:192" ht="12.75" customHeight="1">
      <c r="A160" s="95">
        <v>17</v>
      </c>
      <c r="B160" s="106" t="s">
        <v>115</v>
      </c>
      <c r="C160" s="116" t="s">
        <v>94</v>
      </c>
      <c r="D160" s="117">
        <f>126+24+25</f>
        <v>175</v>
      </c>
      <c r="E160" s="110"/>
      <c r="F160" s="110">
        <f>E160*D160</f>
        <v>0</v>
      </c>
      <c r="GC160" s="73"/>
      <c r="GD160" s="73"/>
      <c r="GE160" s="73"/>
      <c r="GF160" s="73"/>
      <c r="GG160" s="73"/>
      <c r="GH160" s="73"/>
      <c r="GI160" s="73"/>
      <c r="GJ160" s="73"/>
    </row>
    <row r="161" spans="1:192" ht="12.75" customHeight="1">
      <c r="A161" s="95"/>
      <c r="B161" s="120"/>
      <c r="C161" s="116"/>
      <c r="D161" s="117"/>
      <c r="E161" s="110"/>
      <c r="F161" s="110"/>
      <c r="GC161" s="73"/>
      <c r="GD161" s="73"/>
      <c r="GE161" s="73"/>
      <c r="GF161" s="73"/>
      <c r="GG161" s="73"/>
      <c r="GH161" s="73"/>
      <c r="GI161" s="73"/>
      <c r="GJ161" s="73"/>
    </row>
    <row r="162" spans="1:192" ht="12.75" customHeight="1">
      <c r="A162" s="95">
        <f>A160+1</f>
        <v>18</v>
      </c>
      <c r="B162" s="106" t="s">
        <v>116</v>
      </c>
      <c r="C162" s="116" t="s">
        <v>94</v>
      </c>
      <c r="D162" s="117">
        <v>16</v>
      </c>
      <c r="E162" s="110"/>
      <c r="F162" s="110">
        <f>E162*D162</f>
        <v>0</v>
      </c>
      <c r="GC162" s="73"/>
      <c r="GD162" s="73"/>
      <c r="GE162" s="73"/>
      <c r="GF162" s="73"/>
      <c r="GG162" s="73"/>
      <c r="GH162" s="73"/>
      <c r="GI162" s="73"/>
      <c r="GJ162" s="73"/>
    </row>
    <row r="163" spans="1:192" ht="12.75" customHeight="1">
      <c r="A163" s="95"/>
      <c r="B163" s="120"/>
      <c r="C163" s="116"/>
      <c r="D163" s="117"/>
      <c r="E163" s="110"/>
      <c r="F163" s="110"/>
      <c r="GC163" s="73"/>
      <c r="GD163" s="73"/>
      <c r="GE163" s="73"/>
      <c r="GF163" s="73"/>
      <c r="GG163" s="73"/>
      <c r="GH163" s="73"/>
      <c r="GI163" s="73"/>
      <c r="GJ163" s="73"/>
    </row>
    <row r="164" spans="1:192" ht="12.75" customHeight="1">
      <c r="A164" s="95">
        <f>A162+1</f>
        <v>19</v>
      </c>
      <c r="B164" s="106" t="s">
        <v>117</v>
      </c>
      <c r="C164" s="116" t="s">
        <v>94</v>
      </c>
      <c r="D164" s="117">
        <v>4</v>
      </c>
      <c r="E164" s="110"/>
      <c r="F164" s="110">
        <f>E164*D164</f>
        <v>0</v>
      </c>
      <c r="GC164" s="73"/>
      <c r="GD164" s="73"/>
      <c r="GE164" s="73"/>
      <c r="GF164" s="73"/>
      <c r="GG164" s="73"/>
      <c r="GH164" s="73"/>
      <c r="GI164" s="73"/>
      <c r="GJ164" s="73"/>
    </row>
    <row r="165" spans="1:192" ht="12.75" customHeight="1">
      <c r="A165" s="95"/>
      <c r="B165" s="106"/>
      <c r="C165" s="116"/>
      <c r="D165" s="117"/>
      <c r="E165" s="110"/>
      <c r="F165" s="110"/>
      <c r="GC165" s="73"/>
      <c r="GD165" s="73"/>
      <c r="GE165" s="73"/>
      <c r="GF165" s="73"/>
      <c r="GG165" s="73"/>
      <c r="GH165" s="73"/>
      <c r="GI165" s="73"/>
      <c r="GJ165" s="73"/>
    </row>
    <row r="166" spans="1:192" ht="12.75" customHeight="1">
      <c r="A166" s="95">
        <f>A164+1</f>
        <v>20</v>
      </c>
      <c r="B166" s="106" t="s">
        <v>118</v>
      </c>
      <c r="C166" s="116" t="s">
        <v>94</v>
      </c>
      <c r="D166" s="117">
        <v>4</v>
      </c>
      <c r="E166" s="110"/>
      <c r="F166" s="110">
        <f>E166*D166</f>
        <v>0</v>
      </c>
      <c r="GC166" s="73"/>
      <c r="GD166" s="73"/>
      <c r="GE166" s="73"/>
      <c r="GF166" s="73"/>
      <c r="GG166" s="73"/>
      <c r="GH166" s="73"/>
      <c r="GI166" s="73"/>
      <c r="GJ166" s="73"/>
    </row>
    <row r="167" spans="1:192" ht="12.75" customHeight="1">
      <c r="A167" s="95"/>
      <c r="B167" s="120"/>
      <c r="C167" s="116"/>
      <c r="D167" s="117"/>
      <c r="E167" s="110"/>
      <c r="F167" s="110"/>
      <c r="GC167" s="73"/>
      <c r="GD167" s="73"/>
      <c r="GE167" s="73"/>
      <c r="GF167" s="73"/>
      <c r="GG167" s="73"/>
      <c r="GH167" s="73"/>
      <c r="GI167" s="73"/>
      <c r="GJ167" s="73"/>
    </row>
    <row r="168" spans="1:192" ht="12.75" customHeight="1">
      <c r="A168" s="95">
        <f>A166+1</f>
        <v>21</v>
      </c>
      <c r="B168" s="106" t="s">
        <v>119</v>
      </c>
      <c r="C168" s="116" t="s">
        <v>94</v>
      </c>
      <c r="D168" s="117">
        <f>9+13+7</f>
        <v>29</v>
      </c>
      <c r="E168" s="110"/>
      <c r="F168" s="110">
        <f>E168*D168</f>
        <v>0</v>
      </c>
      <c r="GC168" s="73"/>
      <c r="GD168" s="73"/>
      <c r="GE168" s="73"/>
      <c r="GF168" s="73"/>
      <c r="GG168" s="73"/>
      <c r="GH168" s="73"/>
      <c r="GI168" s="73"/>
      <c r="GJ168" s="73"/>
    </row>
    <row r="169" spans="1:192" ht="12.75" customHeight="1">
      <c r="A169" s="95"/>
      <c r="B169" s="120"/>
      <c r="C169" s="116"/>
      <c r="D169" s="117"/>
      <c r="E169" s="110"/>
      <c r="F169" s="110"/>
      <c r="GC169" s="73"/>
      <c r="GD169" s="73"/>
      <c r="GE169" s="73"/>
      <c r="GF169" s="73"/>
      <c r="GG169" s="73"/>
      <c r="GH169" s="73"/>
      <c r="GI169" s="73"/>
      <c r="GJ169" s="73"/>
    </row>
    <row r="170" spans="1:192" ht="12.75" customHeight="1">
      <c r="A170" s="95">
        <f>A168+1</f>
        <v>22</v>
      </c>
      <c r="B170" s="106" t="s">
        <v>120</v>
      </c>
      <c r="C170" s="116" t="s">
        <v>94</v>
      </c>
      <c r="D170" s="117">
        <v>5</v>
      </c>
      <c r="E170" s="110"/>
      <c r="F170" s="110">
        <f>E170*D170</f>
        <v>0</v>
      </c>
      <c r="GC170" s="73"/>
      <c r="GD170" s="73"/>
      <c r="GE170" s="73"/>
      <c r="GF170" s="73"/>
      <c r="GG170" s="73"/>
      <c r="GH170" s="73"/>
      <c r="GI170" s="73"/>
      <c r="GJ170" s="73"/>
    </row>
    <row r="171" spans="1:192" ht="12.75" customHeight="1">
      <c r="A171" s="95"/>
      <c r="B171" s="120"/>
      <c r="C171" s="116"/>
      <c r="D171" s="117"/>
      <c r="E171" s="110"/>
      <c r="F171" s="110"/>
      <c r="GC171" s="73"/>
      <c r="GD171" s="73"/>
      <c r="GE171" s="73"/>
      <c r="GF171" s="73"/>
      <c r="GG171" s="73"/>
      <c r="GH171" s="73"/>
      <c r="GI171" s="73"/>
      <c r="GJ171" s="73"/>
    </row>
    <row r="172" spans="1:192" ht="12.75" customHeight="1">
      <c r="A172" s="95">
        <f>A170+1</f>
        <v>23</v>
      </c>
      <c r="B172" s="106" t="s">
        <v>121</v>
      </c>
      <c r="C172" s="116" t="s">
        <v>94</v>
      </c>
      <c r="D172" s="117">
        <v>4</v>
      </c>
      <c r="E172" s="110"/>
      <c r="F172" s="110">
        <f>E172*D172</f>
        <v>0</v>
      </c>
      <c r="GC172" s="73"/>
      <c r="GD172" s="73"/>
      <c r="GE172" s="73"/>
      <c r="GF172" s="73"/>
      <c r="GG172" s="73"/>
      <c r="GH172" s="73"/>
      <c r="GI172" s="73"/>
      <c r="GJ172" s="73"/>
    </row>
    <row r="173" spans="1:192" ht="12.75" customHeight="1">
      <c r="A173" s="95"/>
      <c r="B173" s="120"/>
      <c r="C173" s="116"/>
      <c r="D173" s="117"/>
      <c r="E173" s="110"/>
      <c r="F173" s="110"/>
      <c r="GC173" s="73"/>
      <c r="GD173" s="73"/>
      <c r="GE173" s="73"/>
      <c r="GF173" s="73"/>
      <c r="GG173" s="73"/>
      <c r="GH173" s="73"/>
      <c r="GI173" s="73"/>
      <c r="GJ173" s="73"/>
    </row>
    <row r="174" spans="1:192" ht="12.75" customHeight="1">
      <c r="A174" s="95">
        <f>A172+1</f>
        <v>24</v>
      </c>
      <c r="B174" s="106" t="s">
        <v>122</v>
      </c>
      <c r="C174" s="116" t="s">
        <v>94</v>
      </c>
      <c r="D174" s="117">
        <v>8</v>
      </c>
      <c r="E174" s="110"/>
      <c r="F174" s="110">
        <f>E174*D174</f>
        <v>0</v>
      </c>
      <c r="GC174" s="73"/>
      <c r="GD174" s="73"/>
      <c r="GE174" s="73"/>
      <c r="GF174" s="73"/>
      <c r="GG174" s="73"/>
      <c r="GH174" s="73"/>
      <c r="GI174" s="73"/>
      <c r="GJ174" s="73"/>
    </row>
    <row r="175" spans="1:192" ht="12.75" customHeight="1">
      <c r="A175" s="95"/>
      <c r="B175" s="120"/>
      <c r="C175" s="116"/>
      <c r="D175" s="117"/>
      <c r="E175" s="110"/>
      <c r="F175" s="110"/>
      <c r="GC175" s="73"/>
      <c r="GD175" s="73"/>
      <c r="GE175" s="73"/>
      <c r="GF175" s="73"/>
      <c r="GG175" s="73"/>
      <c r="GH175" s="73"/>
      <c r="GI175" s="73"/>
      <c r="GJ175" s="73"/>
    </row>
    <row r="176" spans="1:192" ht="12.75" customHeight="1">
      <c r="A176" s="95">
        <f>A174+1</f>
        <v>25</v>
      </c>
      <c r="B176" s="106" t="s">
        <v>123</v>
      </c>
      <c r="C176" s="116" t="s">
        <v>94</v>
      </c>
      <c r="D176" s="117">
        <v>4</v>
      </c>
      <c r="E176" s="110"/>
      <c r="F176" s="110">
        <f>E176*D176</f>
        <v>0</v>
      </c>
      <c r="GC176" s="73"/>
      <c r="GD176" s="73"/>
      <c r="GE176" s="73"/>
      <c r="GF176" s="73"/>
      <c r="GG176" s="73"/>
      <c r="GH176" s="73"/>
      <c r="GI176" s="73"/>
      <c r="GJ176" s="73"/>
    </row>
    <row r="177" spans="1:192" ht="12.75" customHeight="1">
      <c r="A177" s="95"/>
      <c r="B177" s="106"/>
      <c r="C177" s="116"/>
      <c r="D177" s="117"/>
      <c r="E177" s="110"/>
      <c r="F177" s="110"/>
      <c r="GC177" s="73"/>
      <c r="GD177" s="73"/>
      <c r="GE177" s="73"/>
      <c r="GF177" s="73"/>
      <c r="GG177" s="73"/>
      <c r="GH177" s="73"/>
      <c r="GI177" s="73"/>
      <c r="GJ177" s="73"/>
    </row>
    <row r="178" spans="1:192" ht="12.75" customHeight="1">
      <c r="A178" s="95">
        <v>26</v>
      </c>
      <c r="B178" s="106" t="s">
        <v>124</v>
      </c>
      <c r="C178" s="116" t="s">
        <v>94</v>
      </c>
      <c r="D178" s="117">
        <v>8</v>
      </c>
      <c r="E178" s="110"/>
      <c r="F178" s="110">
        <f>E178*D178</f>
        <v>0</v>
      </c>
      <c r="GC178" s="73"/>
      <c r="GD178" s="73"/>
      <c r="GE178" s="73"/>
      <c r="GF178" s="73"/>
      <c r="GG178" s="73"/>
      <c r="GH178" s="73"/>
      <c r="GI178" s="73"/>
      <c r="GJ178" s="73"/>
    </row>
    <row r="179" spans="1:192" ht="12.75" customHeight="1">
      <c r="A179" s="95"/>
      <c r="B179" s="106"/>
      <c r="C179" s="116"/>
      <c r="D179" s="117"/>
      <c r="E179" s="110"/>
      <c r="F179" s="110"/>
      <c r="GC179" s="73"/>
      <c r="GD179" s="73"/>
      <c r="GE179" s="73"/>
      <c r="GF179" s="73"/>
      <c r="GG179" s="73"/>
      <c r="GH179" s="73"/>
      <c r="GI179" s="73"/>
      <c r="GJ179" s="73"/>
    </row>
    <row r="180" spans="1:192" ht="12.75" customHeight="1">
      <c r="A180" s="95">
        <v>27</v>
      </c>
      <c r="B180" s="106" t="s">
        <v>125</v>
      </c>
      <c r="C180" s="116" t="s">
        <v>94</v>
      </c>
      <c r="D180" s="117">
        <v>4</v>
      </c>
      <c r="E180" s="110"/>
      <c r="F180" s="110">
        <f>E180*D180</f>
        <v>0</v>
      </c>
      <c r="GC180" s="73"/>
      <c r="GD180" s="73"/>
      <c r="GE180" s="73"/>
      <c r="GF180" s="73"/>
      <c r="GG180" s="73"/>
      <c r="GH180" s="73"/>
      <c r="GI180" s="73"/>
      <c r="GJ180" s="73"/>
    </row>
    <row r="181" spans="1:192" ht="12.75" customHeight="1">
      <c r="A181" s="95"/>
      <c r="B181" s="106"/>
      <c r="C181" s="116"/>
      <c r="D181" s="117"/>
      <c r="E181" s="110"/>
      <c r="F181" s="110"/>
      <c r="GC181" s="73"/>
      <c r="GD181" s="73"/>
      <c r="GE181" s="73"/>
      <c r="GF181" s="73"/>
      <c r="GG181" s="73"/>
      <c r="GH181" s="73"/>
      <c r="GI181" s="73"/>
      <c r="GJ181" s="73"/>
    </row>
    <row r="182" spans="1:192" ht="12.75" customHeight="1">
      <c r="A182" s="95">
        <v>28</v>
      </c>
      <c r="B182" s="106" t="s">
        <v>126</v>
      </c>
      <c r="C182" s="116" t="s">
        <v>94</v>
      </c>
      <c r="D182" s="117">
        <v>3</v>
      </c>
      <c r="E182" s="110"/>
      <c r="F182" s="110">
        <f>E182*D182</f>
        <v>0</v>
      </c>
      <c r="GC182" s="73"/>
      <c r="GD182" s="73"/>
      <c r="GE182" s="73"/>
      <c r="GF182" s="73"/>
      <c r="GG182" s="73"/>
      <c r="GH182" s="73"/>
      <c r="GI182" s="73"/>
      <c r="GJ182" s="73"/>
    </row>
    <row r="183" spans="1:192" ht="12.75" customHeight="1">
      <c r="A183" s="121"/>
      <c r="B183" s="106"/>
      <c r="C183" s="116"/>
      <c r="D183" s="117"/>
      <c r="E183" s="110"/>
      <c r="F183" s="110"/>
      <c r="GC183" s="73"/>
      <c r="GD183" s="73"/>
      <c r="GE183" s="73"/>
      <c r="GF183" s="73"/>
      <c r="GG183" s="73"/>
      <c r="GH183" s="73"/>
      <c r="GI183" s="73"/>
      <c r="GJ183" s="73"/>
    </row>
    <row r="184" spans="1:192" ht="12.75" customHeight="1">
      <c r="A184" s="95">
        <v>29</v>
      </c>
      <c r="B184" s="106" t="s">
        <v>127</v>
      </c>
      <c r="C184" s="116" t="s">
        <v>94</v>
      </c>
      <c r="D184" s="117">
        <v>4</v>
      </c>
      <c r="E184" s="110"/>
      <c r="F184" s="110">
        <f>E184*D184</f>
        <v>0</v>
      </c>
      <c r="GC184" s="73"/>
      <c r="GD184" s="73"/>
      <c r="GE184" s="73"/>
      <c r="GF184" s="73"/>
      <c r="GG184" s="73"/>
      <c r="GH184" s="73"/>
      <c r="GI184" s="73"/>
      <c r="GJ184" s="73"/>
    </row>
    <row r="185" spans="1:192" ht="12.75" customHeight="1">
      <c r="A185" s="95"/>
      <c r="B185" s="106"/>
      <c r="C185" s="116"/>
      <c r="D185" s="117"/>
      <c r="E185" s="110"/>
      <c r="F185" s="110"/>
      <c r="GC185" s="73"/>
      <c r="GD185" s="73"/>
      <c r="GE185" s="73"/>
      <c r="GF185" s="73"/>
      <c r="GG185" s="73"/>
      <c r="GH185" s="73"/>
      <c r="GI185" s="73"/>
      <c r="GJ185" s="73"/>
    </row>
    <row r="186" spans="1:192" s="27" customFormat="1" ht="12.75" customHeight="1">
      <c r="A186" s="95"/>
      <c r="B186" s="106"/>
      <c r="C186" s="116"/>
      <c r="D186" s="117"/>
      <c r="E186" s="110"/>
      <c r="F186" s="110"/>
      <c r="GC186" s="29"/>
      <c r="GD186" s="29"/>
      <c r="GE186" s="29"/>
      <c r="GF186" s="29"/>
      <c r="GG186" s="29"/>
      <c r="GH186" s="29"/>
      <c r="GI186" s="29"/>
      <c r="GJ186" s="29"/>
    </row>
    <row r="187" spans="1:192" s="27" customFormat="1" ht="12.75" customHeight="1">
      <c r="A187" s="95">
        <v>30</v>
      </c>
      <c r="B187" s="106" t="s">
        <v>128</v>
      </c>
      <c r="C187" s="116" t="s">
        <v>129</v>
      </c>
      <c r="D187" s="117">
        <v>1</v>
      </c>
      <c r="E187" s="110"/>
      <c r="F187" s="110">
        <f>E187*D187</f>
        <v>0</v>
      </c>
      <c r="GC187" s="29"/>
      <c r="GD187" s="29"/>
      <c r="GE187" s="29"/>
      <c r="GF187" s="29"/>
      <c r="GG187" s="29"/>
      <c r="GH187" s="29"/>
      <c r="GI187" s="29"/>
      <c r="GJ187" s="29"/>
    </row>
    <row r="188" spans="1:192" s="27" customFormat="1" ht="12.75" customHeight="1">
      <c r="A188" s="95"/>
      <c r="B188" s="20" t="s">
        <v>130</v>
      </c>
      <c r="C188" s="122"/>
      <c r="D188" s="123"/>
      <c r="E188" s="122"/>
      <c r="F188" s="124">
        <f>SUM(F119:F187)</f>
        <v>0</v>
      </c>
      <c r="GC188" s="29"/>
      <c r="GD188" s="29"/>
      <c r="GE188" s="29"/>
      <c r="GF188" s="29"/>
      <c r="GG188" s="29"/>
      <c r="GH188" s="29"/>
      <c r="GI188" s="29"/>
      <c r="GJ188" s="29"/>
    </row>
    <row r="189" spans="1:192" s="27" customFormat="1" ht="12.75" customHeight="1">
      <c r="A189" s="125"/>
      <c r="B189" s="126" t="s">
        <v>6</v>
      </c>
      <c r="C189" s="127"/>
      <c r="D189" s="128"/>
      <c r="E189" s="129"/>
      <c r="F189" s="130"/>
      <c r="GC189" s="29"/>
      <c r="GD189" s="29"/>
      <c r="GE189" s="29"/>
      <c r="GF189" s="29"/>
      <c r="GG189" s="29"/>
      <c r="GH189" s="29"/>
      <c r="GI189" s="29"/>
      <c r="GJ189" s="29"/>
    </row>
    <row r="190" spans="1:192" s="27" customFormat="1" ht="12.75" customHeight="1">
      <c r="A190" s="131"/>
      <c r="B190" s="132"/>
      <c r="C190" s="133"/>
      <c r="D190" s="134"/>
      <c r="E190" s="133"/>
      <c r="F190" s="135"/>
      <c r="GC190" s="29"/>
      <c r="GD190" s="29"/>
      <c r="GE190" s="29"/>
      <c r="GF190" s="29"/>
      <c r="GG190" s="29"/>
      <c r="GH190" s="29"/>
      <c r="GI190" s="29"/>
      <c r="GJ190" s="29"/>
    </row>
    <row r="191" spans="1:192" s="27" customFormat="1" ht="12.75" customHeight="1">
      <c r="A191" s="131"/>
      <c r="B191" s="132"/>
      <c r="C191" s="133"/>
      <c r="D191" s="134"/>
      <c r="E191" s="133"/>
      <c r="F191" s="135"/>
      <c r="GC191" s="29"/>
      <c r="GD191" s="29"/>
      <c r="GE191" s="29"/>
      <c r="GF191" s="29"/>
      <c r="GG191" s="29"/>
      <c r="GH191" s="29"/>
      <c r="GI191" s="29"/>
      <c r="GJ191" s="29"/>
    </row>
    <row r="192" spans="1:192" s="27" customFormat="1" ht="12.75" customHeight="1">
      <c r="A192" s="131"/>
      <c r="B192" s="136" t="s">
        <v>131</v>
      </c>
      <c r="C192" s="133"/>
      <c r="D192" s="134"/>
      <c r="E192" s="133"/>
      <c r="F192" s="135">
        <f>F188</f>
        <v>0</v>
      </c>
      <c r="GC192" s="29"/>
      <c r="GD192" s="29"/>
      <c r="GE192" s="29"/>
      <c r="GF192" s="29"/>
      <c r="GG192" s="29"/>
      <c r="GH192" s="29"/>
      <c r="GI192" s="29"/>
      <c r="GJ192" s="29"/>
    </row>
    <row r="193" spans="1:192" s="27" customFormat="1" ht="12.75" customHeight="1">
      <c r="A193" s="131"/>
      <c r="B193" s="136"/>
      <c r="C193" s="133"/>
      <c r="D193" s="134"/>
      <c r="E193" s="133"/>
      <c r="F193" s="135"/>
      <c r="GC193" s="29"/>
      <c r="GD193" s="29"/>
      <c r="GE193" s="29"/>
      <c r="GF193" s="29"/>
      <c r="GG193" s="29"/>
      <c r="GH193" s="29"/>
      <c r="GI193" s="29"/>
      <c r="GJ193" s="29"/>
    </row>
    <row r="194" spans="1:187" s="27" customFormat="1" ht="12.75" customHeight="1">
      <c r="A194" s="131"/>
      <c r="B194" s="136" t="s">
        <v>9</v>
      </c>
      <c r="C194" s="137"/>
      <c r="D194" s="135"/>
      <c r="E194" s="138"/>
      <c r="F194" s="139">
        <f>SUM(F191:F192)</f>
        <v>0</v>
      </c>
      <c r="FX194" s="29"/>
      <c r="FY194" s="29"/>
      <c r="FZ194" s="29"/>
      <c r="GA194" s="29"/>
      <c r="GB194" s="29"/>
      <c r="GC194" s="29"/>
      <c r="GD194" s="29"/>
      <c r="GE194" s="29"/>
    </row>
    <row r="195" spans="1:187" s="27" customFormat="1" ht="12.75" customHeight="1">
      <c r="A195" s="131"/>
      <c r="B195" s="136"/>
      <c r="C195" s="137"/>
      <c r="D195" s="135"/>
      <c r="E195" s="138"/>
      <c r="F195" s="135"/>
      <c r="FX195" s="29"/>
      <c r="FY195" s="29"/>
      <c r="FZ195" s="29"/>
      <c r="GA195" s="29"/>
      <c r="GB195" s="29"/>
      <c r="GC195" s="29"/>
      <c r="GD195" s="29"/>
      <c r="GE195" s="29"/>
    </row>
    <row r="196" spans="1:187" s="27" customFormat="1" ht="12.75" customHeight="1">
      <c r="A196" s="131"/>
      <c r="B196" s="136" t="s">
        <v>10</v>
      </c>
      <c r="C196" s="137"/>
      <c r="D196" s="135"/>
      <c r="E196" s="140"/>
      <c r="F196" s="135">
        <f>F194*E196</f>
        <v>0</v>
      </c>
      <c r="FX196" s="29"/>
      <c r="FY196" s="29"/>
      <c r="FZ196" s="29"/>
      <c r="GA196" s="29"/>
      <c r="GB196" s="29"/>
      <c r="GC196" s="29"/>
      <c r="GD196" s="29"/>
      <c r="GE196" s="29"/>
    </row>
    <row r="197" spans="1:187" s="27" customFormat="1" ht="12.75" customHeight="1">
      <c r="A197" s="131"/>
      <c r="B197" s="136"/>
      <c r="C197" s="137"/>
      <c r="D197" s="135"/>
      <c r="E197" s="138"/>
      <c r="F197" s="135"/>
      <c r="FX197" s="29"/>
      <c r="FY197" s="29"/>
      <c r="FZ197" s="29"/>
      <c r="GA197" s="29"/>
      <c r="GB197" s="29"/>
      <c r="GC197" s="29"/>
      <c r="GD197" s="29"/>
      <c r="GE197" s="29"/>
    </row>
    <row r="198" spans="1:187" s="27" customFormat="1" ht="12.75" customHeight="1">
      <c r="A198" s="131"/>
      <c r="B198" s="136" t="s">
        <v>11</v>
      </c>
      <c r="C198" s="137"/>
      <c r="D198" s="135"/>
      <c r="E198" s="138"/>
      <c r="F198" s="135">
        <f>F194-F196</f>
        <v>0</v>
      </c>
      <c r="FX198" s="29"/>
      <c r="FY198" s="29"/>
      <c r="FZ198" s="29"/>
      <c r="GA198" s="29"/>
      <c r="GB198" s="29"/>
      <c r="GC198" s="29"/>
      <c r="GD198" s="29"/>
      <c r="GE198" s="29"/>
    </row>
    <row r="199" spans="1:187" s="27" customFormat="1" ht="12.75" customHeight="1">
      <c r="A199" s="131"/>
      <c r="B199" s="136"/>
      <c r="C199" s="137"/>
      <c r="D199" s="135"/>
      <c r="E199" s="138"/>
      <c r="F199" s="135"/>
      <c r="FX199" s="29"/>
      <c r="FY199" s="29"/>
      <c r="FZ199" s="29"/>
      <c r="GA199" s="29"/>
      <c r="GB199" s="29"/>
      <c r="GC199" s="29"/>
      <c r="GD199" s="29"/>
      <c r="GE199" s="29"/>
    </row>
    <row r="200" spans="1:187" s="27" customFormat="1" ht="12.75" customHeight="1">
      <c r="A200" s="131"/>
      <c r="B200" s="136" t="s">
        <v>12</v>
      </c>
      <c r="C200" s="137"/>
      <c r="D200" s="135"/>
      <c r="E200" s="138"/>
      <c r="F200" s="135">
        <f>F198*0.1</f>
        <v>0</v>
      </c>
      <c r="FX200" s="29"/>
      <c r="FY200" s="29"/>
      <c r="FZ200" s="29"/>
      <c r="GA200" s="29"/>
      <c r="GB200" s="29"/>
      <c r="GC200" s="29"/>
      <c r="GD200" s="29"/>
      <c r="GE200" s="29"/>
    </row>
    <row r="201" spans="1:187" s="27" customFormat="1" ht="12.75" customHeight="1">
      <c r="A201" s="131"/>
      <c r="B201" s="136"/>
      <c r="C201" s="137"/>
      <c r="D201" s="135"/>
      <c r="E201" s="138"/>
      <c r="F201" s="135"/>
      <c r="FX201" s="29"/>
      <c r="FY201" s="29"/>
      <c r="FZ201" s="29"/>
      <c r="GA201" s="29"/>
      <c r="GB201" s="29"/>
      <c r="GC201" s="29"/>
      <c r="GD201" s="29"/>
      <c r="GE201" s="29"/>
    </row>
    <row r="202" spans="1:187" s="27" customFormat="1" ht="12.75" customHeight="1">
      <c r="A202" s="131"/>
      <c r="B202" s="136" t="s">
        <v>13</v>
      </c>
      <c r="C202" s="137"/>
      <c r="D202" s="135"/>
      <c r="E202" s="138"/>
      <c r="F202" s="135">
        <f>SUM(F198:F201)</f>
        <v>0</v>
      </c>
      <c r="FX202" s="29"/>
      <c r="FY202" s="29"/>
      <c r="FZ202" s="29"/>
      <c r="GA202" s="29"/>
      <c r="GB202" s="29"/>
      <c r="GC202" s="29"/>
      <c r="GD202" s="29"/>
      <c r="GE202" s="29"/>
    </row>
    <row r="203" spans="1:187" s="27" customFormat="1" ht="12.75" customHeight="1">
      <c r="A203" s="131"/>
      <c r="B203" s="141"/>
      <c r="C203" s="142"/>
      <c r="D203" s="135"/>
      <c r="E203" s="142"/>
      <c r="F203" s="135"/>
      <c r="FX203" s="29"/>
      <c r="FY203" s="29"/>
      <c r="FZ203" s="29"/>
      <c r="GA203" s="29"/>
      <c r="GB203" s="29"/>
      <c r="GC203" s="29"/>
      <c r="GD203" s="29"/>
      <c r="GE203" s="29"/>
    </row>
    <row r="204" spans="1:6" s="29" customFormat="1" ht="12.75" customHeight="1">
      <c r="A204" s="143"/>
      <c r="B204" s="144" t="s">
        <v>132</v>
      </c>
      <c r="C204" s="145"/>
      <c r="D204" s="146"/>
      <c r="E204" s="21"/>
      <c r="F204" s="147"/>
    </row>
    <row r="205" spans="1:6" s="29" customFormat="1" ht="12.75" customHeight="1">
      <c r="A205" s="143"/>
      <c r="B205" s="148"/>
      <c r="C205" s="149"/>
      <c r="D205" s="146"/>
      <c r="E205" s="21"/>
      <c r="F205" s="150"/>
    </row>
    <row r="206" spans="1:6" ht="12.75" customHeight="1">
      <c r="A206" s="143"/>
      <c r="B206" s="151" t="s">
        <v>133</v>
      </c>
      <c r="C206" s="152">
        <f>C202+C204</f>
        <v>0</v>
      </c>
      <c r="D206" s="153"/>
      <c r="E206" s="154"/>
      <c r="F206" s="155">
        <f>F202</f>
        <v>0</v>
      </c>
    </row>
    <row r="207" spans="1:6" ht="12.75" customHeight="1">
      <c r="A207" s="143"/>
      <c r="B207" s="148"/>
      <c r="C207" s="149"/>
      <c r="D207" s="146"/>
      <c r="E207" s="156"/>
      <c r="F207" s="157"/>
    </row>
    <row r="208" ht="12.75" customHeight="1"/>
  </sheetData>
  <sheetProtection selectLockedCells="1" selectUnlockedCells="1"/>
  <mergeCells count="2">
    <mergeCell ref="B1:D1"/>
    <mergeCell ref="A8:F8"/>
  </mergeCells>
  <conditionalFormatting sqref="C114:D114 C116:D118 C120:D120 C122:D122 C124:D124 C126:D126 C128:D128 C130:D130 C132:D132 C134:D134 C136:D136 C138:D138 C140:D141 C143:D143 C145:D145 C147:D147 C149:D149 C151:D151 C153:D153 C155:D155 C157:D159 C188:C193 D115:D118 E188 E190:E193">
    <cfRule type="cellIs" priority="1" dxfId="0" operator="equal" stopIfTrue="1">
      <formula>0</formula>
    </cfRule>
  </conditionalFormatting>
  <conditionalFormatting sqref="C194:C202">
    <cfRule type="cellIs" priority="2" dxfId="0" operator="equal" stopIfTrue="1">
      <formula>0</formula>
    </cfRule>
  </conditionalFormatting>
  <conditionalFormatting sqref="D204:D205">
    <cfRule type="cellIs" priority="3" dxfId="0" operator="equal" stopIfTrue="1">
      <formula>0</formula>
    </cfRule>
  </conditionalFormatting>
  <conditionalFormatting sqref="C206">
    <cfRule type="cellIs" priority="4" dxfId="0" operator="equal" stopIfTrue="1">
      <formula>0</formula>
    </cfRule>
  </conditionalFormatting>
  <conditionalFormatting sqref="D206:D207">
    <cfRule type="cellIs" priority="5" dxfId="0" operator="equal" stopIfTrue="1">
      <formula>0</formula>
    </cfRule>
  </conditionalFormatting>
  <conditionalFormatting sqref="E204:E205">
    <cfRule type="cellIs" priority="6" dxfId="0" operator="equal" stopIfTrue="1">
      <formula>0</formula>
    </cfRule>
  </conditionalFormatting>
  <printOptions/>
  <pageMargins left="0.7" right="0.7" top="0.75" bottom="0.75" header="0.5118055555555555" footer="0.5118055555555555"/>
  <pageSetup horizontalDpi="300" verticalDpi="300" orientation="portrait" scale="87"/>
  <rowBreaks count="2" manualBreakCount="2">
    <brk id="128" max="255" man="1"/>
    <brk id="189" max="255"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1:HF271"/>
  <sheetViews>
    <sheetView showGridLines="0" zoomScaleSheetLayoutView="100" zoomScalePageLayoutView="0" workbookViewId="0" topLeftCell="A1">
      <pane xSplit="3" ySplit="10" topLeftCell="D231" activePane="bottomRight" state="frozen"/>
      <selection pane="topLeft" activeCell="A1" sqref="A1"/>
      <selection pane="topRight" activeCell="D1" sqref="D1"/>
      <selection pane="bottomLeft" activeCell="A231" sqref="A231"/>
      <selection pane="bottomRight" activeCell="E10" sqref="E10"/>
    </sheetView>
  </sheetViews>
  <sheetFormatPr defaultColWidth="11.57421875" defaultRowHeight="12.75"/>
  <cols>
    <col min="1" max="1" width="7.421875" style="158" customWidth="1"/>
    <col min="2" max="2" width="63.7109375" style="2" customWidth="1"/>
    <col min="3" max="3" width="9.8515625" style="159" customWidth="1"/>
    <col min="4" max="4" width="8.57421875" style="159" customWidth="1"/>
    <col min="5" max="5" width="15.00390625" style="160" customWidth="1"/>
    <col min="6" max="6" width="17.7109375" style="161" customWidth="1"/>
    <col min="7" max="7" width="14.140625" style="3" customWidth="1"/>
    <col min="8" max="115" width="8.140625" style="3" customWidth="1"/>
    <col min="116" max="116" width="11.57421875" style="4" customWidth="1"/>
    <col min="117" max="123" width="8.7109375" style="5" customWidth="1"/>
    <col min="124" max="139" width="11.57421875" style="5" customWidth="1"/>
    <col min="140" max="140" width="7.421875" style="5" customWidth="1"/>
    <col min="141" max="141" width="46.57421875" style="5" customWidth="1"/>
    <col min="142" max="142" width="7.140625" style="5" customWidth="1"/>
    <col min="143" max="143" width="12.7109375" style="5" customWidth="1"/>
    <col min="144" max="144" width="15.00390625" style="5" customWidth="1"/>
    <col min="145" max="145" width="19.421875" style="5" customWidth="1"/>
    <col min="146" max="146" width="15.8515625" style="5" customWidth="1"/>
    <col min="147" max="147" width="15.421875" style="5" customWidth="1"/>
    <col min="148" max="148" width="11.57421875" style="5" customWidth="1"/>
    <col min="149" max="149" width="20.421875" style="5" customWidth="1"/>
    <col min="150" max="150" width="23.421875" style="5" customWidth="1"/>
    <col min="151" max="167" width="8.140625" style="5" customWidth="1"/>
  </cols>
  <sheetData>
    <row r="1" spans="1:4" ht="16.5" customHeight="1">
      <c r="A1" s="6"/>
      <c r="B1" s="293" t="s">
        <v>0</v>
      </c>
      <c r="C1" s="293"/>
      <c r="D1" s="162"/>
    </row>
    <row r="2" spans="1:4" ht="16.5">
      <c r="A2" s="6"/>
      <c r="B2" s="8" t="s">
        <v>1</v>
      </c>
      <c r="C2" s="163"/>
      <c r="D2" s="164"/>
    </row>
    <row r="3" spans="1:4" ht="16.5">
      <c r="A3" s="6"/>
      <c r="B3" s="8" t="s">
        <v>2</v>
      </c>
      <c r="C3" s="163"/>
      <c r="D3" s="164"/>
    </row>
    <row r="4" spans="1:4" ht="16.5">
      <c r="A4" s="6"/>
      <c r="B4" s="8" t="s">
        <v>3</v>
      </c>
      <c r="C4" s="163"/>
      <c r="D4" s="164"/>
    </row>
    <row r="5" spans="1:4" ht="16.5">
      <c r="A5" s="6"/>
      <c r="B5" s="9" t="s">
        <v>4</v>
      </c>
      <c r="C5" s="163"/>
      <c r="D5" s="164"/>
    </row>
    <row r="6" spans="1:4" ht="16.5">
      <c r="A6" s="10"/>
      <c r="B6" s="11"/>
      <c r="C6" s="165"/>
      <c r="D6" s="166"/>
    </row>
    <row r="7" spans="1:4" ht="18.75">
      <c r="A7" s="167"/>
      <c r="B7" s="13"/>
      <c r="C7" s="168"/>
      <c r="D7" s="169"/>
    </row>
    <row r="8" spans="1:6" ht="19.5" customHeight="1">
      <c r="A8" s="294" t="s">
        <v>134</v>
      </c>
      <c r="B8" s="294"/>
      <c r="C8" s="294"/>
      <c r="D8" s="294"/>
      <c r="E8" s="294"/>
      <c r="F8" s="294"/>
    </row>
    <row r="9" spans="1:152" ht="28.5" customHeight="1">
      <c r="A9" s="170"/>
      <c r="B9" s="171"/>
      <c r="C9" s="172"/>
      <c r="D9" s="173"/>
      <c r="E9" s="173"/>
      <c r="F9" s="173"/>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row>
    <row r="10" spans="1:6" s="179" customFormat="1" ht="25.5">
      <c r="A10" s="174" t="s">
        <v>135</v>
      </c>
      <c r="B10" s="175" t="s">
        <v>18</v>
      </c>
      <c r="C10" s="176" t="s">
        <v>19</v>
      </c>
      <c r="D10" s="177" t="s">
        <v>20</v>
      </c>
      <c r="E10" s="178" t="s">
        <v>136</v>
      </c>
      <c r="F10" s="178" t="s">
        <v>22</v>
      </c>
    </row>
    <row r="11" spans="1:123" ht="16.5">
      <c r="A11" s="180"/>
      <c r="B11" s="181" t="s">
        <v>16</v>
      </c>
      <c r="C11" s="182"/>
      <c r="D11" s="183"/>
      <c r="E11" s="156"/>
      <c r="F11" s="184"/>
      <c r="DL11" s="18"/>
      <c r="DM11" s="18"/>
      <c r="DN11" s="18"/>
      <c r="DO11" s="18"/>
      <c r="DP11" s="18"/>
      <c r="DQ11" s="18"/>
      <c r="DR11" s="18"/>
      <c r="DS11" s="18"/>
    </row>
    <row r="12" spans="1:123" ht="16.5">
      <c r="A12" s="180"/>
      <c r="B12" s="185" t="s">
        <v>23</v>
      </c>
      <c r="C12" s="186"/>
      <c r="D12" s="183"/>
      <c r="E12" s="187"/>
      <c r="F12" s="184"/>
      <c r="DL12" s="18"/>
      <c r="DM12" s="18"/>
      <c r="DN12" s="18"/>
      <c r="DO12" s="18"/>
      <c r="DP12" s="18"/>
      <c r="DQ12" s="18"/>
      <c r="DR12" s="18"/>
      <c r="DS12" s="18"/>
    </row>
    <row r="13" spans="1:123" ht="16.5">
      <c r="A13" s="180"/>
      <c r="B13" s="181"/>
      <c r="C13" s="182"/>
      <c r="D13" s="183"/>
      <c r="E13" s="187"/>
      <c r="F13" s="184"/>
      <c r="DL13" s="18"/>
      <c r="DM13" s="18"/>
      <c r="DN13" s="18"/>
      <c r="DO13" s="18"/>
      <c r="DP13" s="18"/>
      <c r="DQ13" s="18"/>
      <c r="DR13" s="18"/>
      <c r="DS13" s="18"/>
    </row>
    <row r="14" spans="1:123" ht="31.5">
      <c r="A14" s="180"/>
      <c r="B14" s="188" t="s">
        <v>24</v>
      </c>
      <c r="C14" s="182"/>
      <c r="D14" s="183"/>
      <c r="E14" s="187"/>
      <c r="F14" s="184"/>
      <c r="DL14" s="18"/>
      <c r="DM14" s="18"/>
      <c r="DN14" s="18"/>
      <c r="DO14" s="18"/>
      <c r="DP14" s="18"/>
      <c r="DQ14" s="18"/>
      <c r="DR14" s="18"/>
      <c r="DS14" s="18"/>
    </row>
    <row r="15" spans="1:123" ht="18.75">
      <c r="A15" s="180"/>
      <c r="B15" s="189"/>
      <c r="C15" s="182"/>
      <c r="D15" s="183"/>
      <c r="E15" s="187"/>
      <c r="F15" s="184"/>
      <c r="DL15" s="18"/>
      <c r="DM15" s="18"/>
      <c r="DN15" s="18"/>
      <c r="DO15" s="18"/>
      <c r="DP15" s="18"/>
      <c r="DQ15" s="18"/>
      <c r="DR15" s="18"/>
      <c r="DS15" s="18"/>
    </row>
    <row r="16" spans="1:123" ht="16.5">
      <c r="A16" s="190"/>
      <c r="B16" s="191" t="s">
        <v>25</v>
      </c>
      <c r="C16" s="182"/>
      <c r="D16" s="183"/>
      <c r="E16" s="187"/>
      <c r="F16" s="184"/>
      <c r="DL16" s="18"/>
      <c r="DM16" s="18"/>
      <c r="DN16" s="18"/>
      <c r="DO16" s="18"/>
      <c r="DP16" s="18"/>
      <c r="DQ16" s="18"/>
      <c r="DR16" s="18"/>
      <c r="DS16" s="18"/>
    </row>
    <row r="17" spans="1:123" ht="16.5">
      <c r="A17" s="190"/>
      <c r="B17" s="188"/>
      <c r="C17" s="182"/>
      <c r="D17" s="183"/>
      <c r="E17" s="187"/>
      <c r="F17" s="184"/>
      <c r="DL17" s="18"/>
      <c r="DM17" s="18"/>
      <c r="DN17" s="18"/>
      <c r="DO17" s="18"/>
      <c r="DP17" s="18"/>
      <c r="DQ17" s="18"/>
      <c r="DR17" s="18"/>
      <c r="DS17" s="18"/>
    </row>
    <row r="18" spans="1:123" ht="16.5">
      <c r="A18" s="190"/>
      <c r="B18" s="192" t="s">
        <v>27</v>
      </c>
      <c r="C18" s="182"/>
      <c r="D18" s="183"/>
      <c r="E18" s="187"/>
      <c r="F18" s="184"/>
      <c r="DL18" s="18"/>
      <c r="DM18" s="18"/>
      <c r="DN18" s="18"/>
      <c r="DO18" s="18"/>
      <c r="DP18" s="18"/>
      <c r="DQ18" s="18"/>
      <c r="DR18" s="18"/>
      <c r="DS18" s="18"/>
    </row>
    <row r="19" spans="1:123" ht="31.5">
      <c r="A19" s="190"/>
      <c r="B19" s="81" t="str">
        <f>A8</f>
        <v>PROPOSED  INTERIOR FOR IWMI AUDITORIUM – CIVIL WORK</v>
      </c>
      <c r="C19" s="182"/>
      <c r="D19" s="183"/>
      <c r="E19" s="187"/>
      <c r="F19" s="184"/>
      <c r="DL19" s="18"/>
      <c r="DM19" s="18"/>
      <c r="DN19" s="18"/>
      <c r="DO19" s="18"/>
      <c r="DP19" s="18"/>
      <c r="DQ19" s="18"/>
      <c r="DR19" s="18"/>
      <c r="DS19" s="18"/>
    </row>
    <row r="20" spans="1:123" ht="16.5">
      <c r="A20" s="190"/>
      <c r="B20" s="188"/>
      <c r="C20" s="182"/>
      <c r="D20" s="183"/>
      <c r="E20" s="187"/>
      <c r="F20" s="184"/>
      <c r="DL20" s="18"/>
      <c r="DM20" s="18"/>
      <c r="DN20" s="18"/>
      <c r="DO20" s="18"/>
      <c r="DP20" s="18"/>
      <c r="DQ20" s="18"/>
      <c r="DR20" s="18"/>
      <c r="DS20" s="18"/>
    </row>
    <row r="21" spans="1:123" ht="16.5">
      <c r="A21" s="190"/>
      <c r="B21" s="192" t="s">
        <v>30</v>
      </c>
      <c r="C21" s="182"/>
      <c r="D21" s="183"/>
      <c r="E21" s="187"/>
      <c r="F21" s="184"/>
      <c r="DL21" s="18"/>
      <c r="DM21" s="18"/>
      <c r="DN21" s="18"/>
      <c r="DO21" s="18"/>
      <c r="DP21" s="18"/>
      <c r="DQ21" s="18"/>
      <c r="DR21" s="18"/>
      <c r="DS21" s="18"/>
    </row>
    <row r="22" spans="1:123" ht="31.5">
      <c r="A22" s="190"/>
      <c r="B22" s="193" t="s">
        <v>137</v>
      </c>
      <c r="C22" s="182"/>
      <c r="D22" s="183"/>
      <c r="E22" s="187"/>
      <c r="F22" s="184"/>
      <c r="DL22" s="18"/>
      <c r="DM22" s="18"/>
      <c r="DN22" s="18"/>
      <c r="DO22" s="18"/>
      <c r="DP22" s="18"/>
      <c r="DQ22" s="18"/>
      <c r="DR22" s="18"/>
      <c r="DS22" s="18"/>
    </row>
    <row r="23" spans="1:123" ht="16.5">
      <c r="A23" s="190"/>
      <c r="B23" s="188"/>
      <c r="C23" s="182"/>
      <c r="D23" s="183"/>
      <c r="E23" s="187"/>
      <c r="F23" s="184"/>
      <c r="DL23" s="18"/>
      <c r="DM23" s="18"/>
      <c r="DN23" s="18"/>
      <c r="DO23" s="18"/>
      <c r="DP23" s="18"/>
      <c r="DQ23" s="18"/>
      <c r="DR23" s="18"/>
      <c r="DS23" s="18"/>
    </row>
    <row r="24" spans="1:123" ht="16.5">
      <c r="A24" s="190"/>
      <c r="B24" s="192" t="s">
        <v>33</v>
      </c>
      <c r="C24" s="182"/>
      <c r="D24" s="183"/>
      <c r="E24" s="187"/>
      <c r="F24" s="184"/>
      <c r="DL24" s="18"/>
      <c r="DM24" s="18"/>
      <c r="DN24" s="18"/>
      <c r="DO24" s="18"/>
      <c r="DP24" s="18"/>
      <c r="DQ24" s="18"/>
      <c r="DR24" s="18"/>
      <c r="DS24" s="18"/>
    </row>
    <row r="25" spans="1:123" ht="31.5">
      <c r="A25" s="190"/>
      <c r="B25" s="84" t="s">
        <v>34</v>
      </c>
      <c r="C25" s="182"/>
      <c r="D25" s="183"/>
      <c r="E25" s="187"/>
      <c r="F25" s="184"/>
      <c r="DL25" s="18"/>
      <c r="DM25" s="18"/>
      <c r="DN25" s="18"/>
      <c r="DO25" s="18"/>
      <c r="DP25" s="18"/>
      <c r="DQ25" s="18"/>
      <c r="DR25" s="18"/>
      <c r="DS25" s="18"/>
    </row>
    <row r="26" spans="1:123" ht="16.5">
      <c r="A26" s="190"/>
      <c r="B26" s="194"/>
      <c r="C26" s="182"/>
      <c r="D26" s="183"/>
      <c r="E26" s="187"/>
      <c r="F26" s="184"/>
      <c r="DL26" s="18"/>
      <c r="DM26" s="18"/>
      <c r="DN26" s="18"/>
      <c r="DO26" s="18"/>
      <c r="DP26" s="18"/>
      <c r="DQ26" s="18"/>
      <c r="DR26" s="18"/>
      <c r="DS26" s="18"/>
    </row>
    <row r="27" spans="1:123" ht="16.5">
      <c r="A27" s="190"/>
      <c r="B27" s="192" t="s">
        <v>36</v>
      </c>
      <c r="C27" s="182"/>
      <c r="D27" s="183"/>
      <c r="E27" s="187"/>
      <c r="F27" s="184"/>
      <c r="DL27" s="18"/>
      <c r="DM27" s="18"/>
      <c r="DN27" s="18"/>
      <c r="DO27" s="18"/>
      <c r="DP27" s="18"/>
      <c r="DQ27" s="18"/>
      <c r="DR27" s="18"/>
      <c r="DS27" s="18"/>
    </row>
    <row r="28" spans="1:123" ht="16.5">
      <c r="A28" s="190"/>
      <c r="B28" s="84" t="s">
        <v>37</v>
      </c>
      <c r="C28" s="182"/>
      <c r="D28" s="183"/>
      <c r="E28" s="187"/>
      <c r="F28" s="184"/>
      <c r="DL28" s="18"/>
      <c r="DM28" s="18"/>
      <c r="DN28" s="18"/>
      <c r="DO28" s="18"/>
      <c r="DP28" s="18"/>
      <c r="DQ28" s="18"/>
      <c r="DR28" s="18"/>
      <c r="DS28" s="18"/>
    </row>
    <row r="29" spans="1:123" ht="16.5">
      <c r="A29" s="190"/>
      <c r="B29" s="195"/>
      <c r="C29" s="182"/>
      <c r="D29" s="183"/>
      <c r="E29" s="187"/>
      <c r="F29" s="184"/>
      <c r="DL29" s="18"/>
      <c r="DM29" s="18"/>
      <c r="DN29" s="18"/>
      <c r="DO29" s="18"/>
      <c r="DP29" s="18"/>
      <c r="DQ29" s="18"/>
      <c r="DR29" s="18"/>
      <c r="DS29" s="18"/>
    </row>
    <row r="30" spans="1:123" ht="16.5">
      <c r="A30" s="190"/>
      <c r="B30" s="192" t="s">
        <v>39</v>
      </c>
      <c r="C30" s="182"/>
      <c r="D30" s="183"/>
      <c r="E30" s="187"/>
      <c r="F30" s="184"/>
      <c r="DL30" s="18"/>
      <c r="DM30" s="18"/>
      <c r="DN30" s="18"/>
      <c r="DO30" s="18"/>
      <c r="DP30" s="18"/>
      <c r="DQ30" s="18"/>
      <c r="DR30" s="18"/>
      <c r="DS30" s="18"/>
    </row>
    <row r="31" spans="1:123" ht="16.5">
      <c r="A31" s="190"/>
      <c r="B31" s="196" t="s">
        <v>40</v>
      </c>
      <c r="C31" s="182"/>
      <c r="D31" s="183"/>
      <c r="E31" s="187"/>
      <c r="F31" s="184"/>
      <c r="DL31" s="18"/>
      <c r="DM31" s="18"/>
      <c r="DN31" s="18"/>
      <c r="DO31" s="18"/>
      <c r="DP31" s="18"/>
      <c r="DQ31" s="18"/>
      <c r="DR31" s="18"/>
      <c r="DS31" s="18"/>
    </row>
    <row r="32" spans="1:123" ht="16.5">
      <c r="A32" s="190"/>
      <c r="B32" s="197" t="s">
        <v>1</v>
      </c>
      <c r="C32" s="182"/>
      <c r="D32" s="183"/>
      <c r="E32" s="187"/>
      <c r="F32" s="184"/>
      <c r="DL32" s="18"/>
      <c r="DM32" s="18"/>
      <c r="DN32" s="18"/>
      <c r="DO32" s="18"/>
      <c r="DP32" s="18"/>
      <c r="DQ32" s="18"/>
      <c r="DR32" s="18"/>
      <c r="DS32" s="18"/>
    </row>
    <row r="33" spans="1:123" ht="16.5">
      <c r="A33" s="190"/>
      <c r="B33" s="197" t="s">
        <v>41</v>
      </c>
      <c r="C33" s="182"/>
      <c r="D33" s="183"/>
      <c r="E33" s="187"/>
      <c r="F33" s="184"/>
      <c r="DL33" s="18"/>
      <c r="DM33" s="18"/>
      <c r="DN33" s="18"/>
      <c r="DO33" s="18"/>
      <c r="DP33" s="18"/>
      <c r="DQ33" s="18"/>
      <c r="DR33" s="18"/>
      <c r="DS33" s="18"/>
    </row>
    <row r="34" spans="1:123" ht="16.5">
      <c r="A34" s="190"/>
      <c r="B34" s="197" t="s">
        <v>42</v>
      </c>
      <c r="C34" s="182"/>
      <c r="D34" s="183"/>
      <c r="E34" s="187"/>
      <c r="F34" s="184"/>
      <c r="DL34" s="18"/>
      <c r="DM34" s="18"/>
      <c r="DN34" s="18"/>
      <c r="DO34" s="18"/>
      <c r="DP34" s="18"/>
      <c r="DQ34" s="18"/>
      <c r="DR34" s="18"/>
      <c r="DS34" s="18"/>
    </row>
    <row r="35" spans="1:123" ht="16.5">
      <c r="A35" s="190"/>
      <c r="B35" s="197" t="s">
        <v>43</v>
      </c>
      <c r="C35" s="182"/>
      <c r="D35" s="183"/>
      <c r="E35" s="187"/>
      <c r="F35" s="184"/>
      <c r="DL35" s="18"/>
      <c r="DM35" s="18"/>
      <c r="DN35" s="18"/>
      <c r="DO35" s="18"/>
      <c r="DP35" s="18"/>
      <c r="DQ35" s="18"/>
      <c r="DR35" s="18"/>
      <c r="DS35" s="18"/>
    </row>
    <row r="36" spans="1:123" ht="16.5">
      <c r="A36" s="190"/>
      <c r="B36" s="197"/>
      <c r="C36" s="182"/>
      <c r="D36" s="183"/>
      <c r="E36" s="187"/>
      <c r="F36" s="184"/>
      <c r="DL36" s="18"/>
      <c r="DM36" s="18"/>
      <c r="DN36" s="18"/>
      <c r="DO36" s="18"/>
      <c r="DP36" s="18"/>
      <c r="DQ36" s="18"/>
      <c r="DR36" s="18"/>
      <c r="DS36" s="18"/>
    </row>
    <row r="37" spans="1:123" ht="16.5">
      <c r="A37" s="190"/>
      <c r="B37" s="196" t="s">
        <v>44</v>
      </c>
      <c r="C37" s="182"/>
      <c r="D37" s="183"/>
      <c r="E37" s="187"/>
      <c r="F37" s="184"/>
      <c r="DL37" s="18"/>
      <c r="DM37" s="18"/>
      <c r="DN37" s="18"/>
      <c r="DO37" s="18"/>
      <c r="DP37" s="18"/>
      <c r="DQ37" s="18"/>
      <c r="DR37" s="18"/>
      <c r="DS37" s="18"/>
    </row>
    <row r="38" spans="1:123" ht="16.5">
      <c r="A38" s="190"/>
      <c r="B38" s="193" t="s">
        <v>45</v>
      </c>
      <c r="C38" s="182"/>
      <c r="D38" s="183"/>
      <c r="E38" s="187"/>
      <c r="F38" s="184"/>
      <c r="DL38" s="18"/>
      <c r="DM38" s="18"/>
      <c r="DN38" s="18"/>
      <c r="DO38" s="18"/>
      <c r="DP38" s="18"/>
      <c r="DQ38" s="18"/>
      <c r="DR38" s="18"/>
      <c r="DS38" s="18"/>
    </row>
    <row r="39" spans="1:123" ht="16.5">
      <c r="A39" s="190"/>
      <c r="B39" s="193"/>
      <c r="C39" s="182"/>
      <c r="D39" s="183"/>
      <c r="E39" s="187"/>
      <c r="F39" s="184"/>
      <c r="DL39" s="18"/>
      <c r="DM39" s="18"/>
      <c r="DN39" s="18"/>
      <c r="DO39" s="18"/>
      <c r="DP39" s="18"/>
      <c r="DQ39" s="18"/>
      <c r="DR39" s="18"/>
      <c r="DS39" s="18"/>
    </row>
    <row r="40" spans="1:123" ht="16.5">
      <c r="A40" s="190"/>
      <c r="B40" s="192" t="s">
        <v>47</v>
      </c>
      <c r="C40" s="182"/>
      <c r="D40" s="183"/>
      <c r="E40" s="187"/>
      <c r="F40" s="184"/>
      <c r="DL40" s="18"/>
      <c r="DM40" s="18"/>
      <c r="DN40" s="18"/>
      <c r="DO40" s="18"/>
      <c r="DP40" s="18"/>
      <c r="DQ40" s="18"/>
      <c r="DR40" s="18"/>
      <c r="DS40" s="18"/>
    </row>
    <row r="41" spans="1:123" ht="16.5">
      <c r="A41" s="190"/>
      <c r="B41" s="192"/>
      <c r="C41" s="182"/>
      <c r="D41" s="183"/>
      <c r="E41" s="187"/>
      <c r="F41" s="184"/>
      <c r="DL41" s="18"/>
      <c r="DM41" s="18"/>
      <c r="DN41" s="18"/>
      <c r="DO41" s="18"/>
      <c r="DP41" s="18"/>
      <c r="DQ41" s="18"/>
      <c r="DR41" s="18"/>
      <c r="DS41" s="18"/>
    </row>
    <row r="42" spans="1:123" ht="16.5">
      <c r="A42" s="190"/>
      <c r="B42" s="198" t="s">
        <v>49</v>
      </c>
      <c r="C42" s="182"/>
      <c r="D42" s="183"/>
      <c r="E42" s="187"/>
      <c r="F42" s="184"/>
      <c r="DL42" s="18"/>
      <c r="DM42" s="18"/>
      <c r="DN42" s="18"/>
      <c r="DO42" s="18"/>
      <c r="DP42" s="18"/>
      <c r="DQ42" s="18"/>
      <c r="DR42" s="18"/>
      <c r="DS42" s="18"/>
    </row>
    <row r="43" spans="1:123" ht="16.5">
      <c r="A43" s="190"/>
      <c r="B43" s="199"/>
      <c r="C43" s="182"/>
      <c r="D43" s="183"/>
      <c r="E43" s="187"/>
      <c r="F43" s="184"/>
      <c r="DL43" s="18"/>
      <c r="DM43" s="18"/>
      <c r="DN43" s="18"/>
      <c r="DO43" s="18"/>
      <c r="DP43" s="18"/>
      <c r="DQ43" s="18"/>
      <c r="DR43" s="18"/>
      <c r="DS43" s="18"/>
    </row>
    <row r="44" spans="1:123" ht="16.5">
      <c r="A44" s="190"/>
      <c r="B44" s="192" t="s">
        <v>51</v>
      </c>
      <c r="C44" s="182"/>
      <c r="D44" s="183"/>
      <c r="E44" s="187"/>
      <c r="F44" s="184"/>
      <c r="DL44" s="18"/>
      <c r="DM44" s="18"/>
      <c r="DN44" s="18"/>
      <c r="DO44" s="18"/>
      <c r="DP44" s="18"/>
      <c r="DQ44" s="18"/>
      <c r="DR44" s="18"/>
      <c r="DS44" s="18"/>
    </row>
    <row r="45" spans="1:123" ht="16.5">
      <c r="A45" s="190"/>
      <c r="B45" s="199"/>
      <c r="C45" s="182"/>
      <c r="D45" s="183"/>
      <c r="E45" s="187"/>
      <c r="F45" s="184"/>
      <c r="DL45" s="18"/>
      <c r="DM45" s="18"/>
      <c r="DN45" s="18"/>
      <c r="DO45" s="18"/>
      <c r="DP45" s="18"/>
      <c r="DQ45" s="18"/>
      <c r="DR45" s="18"/>
      <c r="DS45" s="18"/>
    </row>
    <row r="46" spans="1:123" ht="16.5">
      <c r="A46" s="190"/>
      <c r="B46" s="192" t="s">
        <v>53</v>
      </c>
      <c r="C46" s="182"/>
      <c r="D46" s="183"/>
      <c r="E46" s="187"/>
      <c r="F46" s="184"/>
      <c r="DL46" s="18"/>
      <c r="DM46" s="18"/>
      <c r="DN46" s="18"/>
      <c r="DO46" s="18"/>
      <c r="DP46" s="18"/>
      <c r="DQ46" s="18"/>
      <c r="DR46" s="18"/>
      <c r="DS46" s="18"/>
    </row>
    <row r="47" spans="1:123" ht="16.5">
      <c r="A47" s="190"/>
      <c r="B47" s="199"/>
      <c r="C47" s="182"/>
      <c r="D47" s="183"/>
      <c r="E47" s="187"/>
      <c r="F47" s="184"/>
      <c r="DL47" s="18"/>
      <c r="DM47" s="18"/>
      <c r="DN47" s="18"/>
      <c r="DO47" s="18"/>
      <c r="DP47" s="18"/>
      <c r="DQ47" s="18"/>
      <c r="DR47" s="18"/>
      <c r="DS47" s="18"/>
    </row>
    <row r="48" spans="1:123" ht="16.5">
      <c r="A48" s="190"/>
      <c r="B48" s="192" t="s">
        <v>55</v>
      </c>
      <c r="C48" s="182"/>
      <c r="D48" s="183"/>
      <c r="E48" s="187"/>
      <c r="F48" s="184"/>
      <c r="DL48" s="18"/>
      <c r="DM48" s="18"/>
      <c r="DN48" s="18"/>
      <c r="DO48" s="18"/>
      <c r="DP48" s="18"/>
      <c r="DQ48" s="18"/>
      <c r="DR48" s="18"/>
      <c r="DS48" s="18"/>
    </row>
    <row r="49" spans="1:123" ht="16.5">
      <c r="A49" s="190"/>
      <c r="B49" s="192"/>
      <c r="C49" s="182"/>
      <c r="D49" s="183"/>
      <c r="E49" s="187"/>
      <c r="F49" s="184"/>
      <c r="DL49" s="18"/>
      <c r="DM49" s="18"/>
      <c r="DN49" s="18"/>
      <c r="DO49" s="18"/>
      <c r="DP49" s="18"/>
      <c r="DQ49" s="18"/>
      <c r="DR49" s="18"/>
      <c r="DS49" s="18"/>
    </row>
    <row r="50" spans="1:123" ht="16.5">
      <c r="A50" s="180"/>
      <c r="B50" s="200" t="s">
        <v>57</v>
      </c>
      <c r="C50" s="201" t="s">
        <v>58</v>
      </c>
      <c r="D50" s="183"/>
      <c r="E50" s="187"/>
      <c r="F50" s="184"/>
      <c r="DL50" s="18"/>
      <c r="DM50" s="18"/>
      <c r="DN50" s="18"/>
      <c r="DO50" s="18"/>
      <c r="DP50" s="18"/>
      <c r="DQ50" s="18"/>
      <c r="DR50" s="18"/>
      <c r="DS50" s="18"/>
    </row>
    <row r="51" spans="1:123" ht="16.5">
      <c r="A51" s="180"/>
      <c r="B51" s="202"/>
      <c r="C51" s="201"/>
      <c r="D51" s="183"/>
      <c r="E51" s="187"/>
      <c r="F51" s="184"/>
      <c r="DL51" s="18"/>
      <c r="DM51" s="18"/>
      <c r="DN51" s="18"/>
      <c r="DO51" s="18"/>
      <c r="DP51" s="18"/>
      <c r="DQ51" s="18"/>
      <c r="DR51" s="18"/>
      <c r="DS51" s="18"/>
    </row>
    <row r="52" spans="1:123" ht="16.5">
      <c r="A52" s="180"/>
      <c r="B52" s="203" t="s">
        <v>23</v>
      </c>
      <c r="C52" s="201"/>
      <c r="D52" s="183"/>
      <c r="E52" s="187"/>
      <c r="F52" s="184"/>
      <c r="DL52" s="18"/>
      <c r="DM52" s="18"/>
      <c r="DN52" s="18"/>
      <c r="DO52" s="18"/>
      <c r="DP52" s="18"/>
      <c r="DQ52" s="18"/>
      <c r="DR52" s="18"/>
      <c r="DS52" s="18"/>
    </row>
    <row r="53" spans="1:123" ht="16.5">
      <c r="A53" s="180"/>
      <c r="B53" s="203"/>
      <c r="C53" s="201"/>
      <c r="D53" s="183"/>
      <c r="E53" s="187"/>
      <c r="F53" s="184"/>
      <c r="DL53" s="18"/>
      <c r="DM53" s="18"/>
      <c r="DN53" s="18"/>
      <c r="DO53" s="18"/>
      <c r="DP53" s="18"/>
      <c r="DQ53" s="18"/>
      <c r="DR53" s="18"/>
      <c r="DS53" s="18"/>
    </row>
    <row r="54" spans="1:123" ht="16.5">
      <c r="A54" s="180"/>
      <c r="B54" s="203" t="s">
        <v>138</v>
      </c>
      <c r="C54" s="201"/>
      <c r="D54" s="183"/>
      <c r="E54" s="187"/>
      <c r="F54" s="184"/>
      <c r="DL54" s="18"/>
      <c r="DM54" s="18"/>
      <c r="DN54" s="18"/>
      <c r="DO54" s="18"/>
      <c r="DP54" s="18"/>
      <c r="DQ54" s="18"/>
      <c r="DR54" s="18"/>
      <c r="DS54" s="18"/>
    </row>
    <row r="55" spans="1:123" ht="16.5">
      <c r="A55" s="180"/>
      <c r="B55" s="203"/>
      <c r="C55" s="201"/>
      <c r="D55" s="183"/>
      <c r="E55" s="187"/>
      <c r="F55" s="184"/>
      <c r="DL55" s="18"/>
      <c r="DM55" s="18"/>
      <c r="DN55" s="18"/>
      <c r="DO55" s="18"/>
      <c r="DP55" s="18"/>
      <c r="DQ55" s="18"/>
      <c r="DR55" s="18"/>
      <c r="DS55" s="18"/>
    </row>
    <row r="56" spans="1:123" ht="16.5">
      <c r="A56" s="180"/>
      <c r="B56" s="203" t="s">
        <v>139</v>
      </c>
      <c r="C56" s="201"/>
      <c r="D56" s="183"/>
      <c r="E56" s="187"/>
      <c r="F56" s="184"/>
      <c r="DL56" s="18"/>
      <c r="DM56" s="18"/>
      <c r="DN56" s="18"/>
      <c r="DO56" s="18"/>
      <c r="DP56" s="18"/>
      <c r="DQ56" s="18"/>
      <c r="DR56" s="18"/>
      <c r="DS56" s="18"/>
    </row>
    <row r="57" spans="1:123" ht="16.5">
      <c r="A57" s="180"/>
      <c r="B57" s="203"/>
      <c r="C57" s="201"/>
      <c r="D57" s="183"/>
      <c r="E57" s="187"/>
      <c r="F57" s="184"/>
      <c r="DL57" s="18"/>
      <c r="DM57" s="18"/>
      <c r="DN57" s="18"/>
      <c r="DO57" s="18"/>
      <c r="DP57" s="18"/>
      <c r="DQ57" s="18"/>
      <c r="DR57" s="18"/>
      <c r="DS57" s="18"/>
    </row>
    <row r="58" spans="1:123" ht="16.5">
      <c r="A58" s="180"/>
      <c r="B58" s="203" t="s">
        <v>140</v>
      </c>
      <c r="C58" s="201"/>
      <c r="D58" s="183"/>
      <c r="E58" s="187"/>
      <c r="F58" s="184"/>
      <c r="DL58" s="18"/>
      <c r="DM58" s="18"/>
      <c r="DN58" s="18"/>
      <c r="DO58" s="18"/>
      <c r="DP58" s="18"/>
      <c r="DQ58" s="18"/>
      <c r="DR58" s="18"/>
      <c r="DS58" s="18"/>
    </row>
    <row r="59" spans="1:123" ht="16.5">
      <c r="A59" s="180"/>
      <c r="B59" s="203"/>
      <c r="C59" s="201"/>
      <c r="D59" s="183"/>
      <c r="E59" s="187"/>
      <c r="F59" s="184"/>
      <c r="DL59" s="18"/>
      <c r="DM59" s="18"/>
      <c r="DN59" s="18"/>
      <c r="DO59" s="18"/>
      <c r="DP59" s="18"/>
      <c r="DQ59" s="18"/>
      <c r="DR59" s="18"/>
      <c r="DS59" s="18"/>
    </row>
    <row r="60" spans="1:123" ht="16.5">
      <c r="A60" s="180"/>
      <c r="B60" s="203" t="s">
        <v>141</v>
      </c>
      <c r="C60" s="201"/>
      <c r="D60" s="183"/>
      <c r="E60" s="187"/>
      <c r="F60" s="184"/>
      <c r="DL60" s="18"/>
      <c r="DM60" s="18"/>
      <c r="DN60" s="18"/>
      <c r="DO60" s="18"/>
      <c r="DP60" s="18"/>
      <c r="DQ60" s="18"/>
      <c r="DR60" s="18"/>
      <c r="DS60" s="18"/>
    </row>
    <row r="61" spans="1:123" ht="16.5">
      <c r="A61" s="180"/>
      <c r="B61" s="203"/>
      <c r="C61" s="201"/>
      <c r="D61" s="183"/>
      <c r="E61" s="187"/>
      <c r="F61" s="184"/>
      <c r="DL61" s="18"/>
      <c r="DM61" s="18"/>
      <c r="DN61" s="18"/>
      <c r="DO61" s="18"/>
      <c r="DP61" s="18"/>
      <c r="DQ61" s="18"/>
      <c r="DR61" s="18"/>
      <c r="DS61" s="18"/>
    </row>
    <row r="62" spans="1:123" ht="16.5">
      <c r="A62" s="180"/>
      <c r="B62" s="203" t="s">
        <v>142</v>
      </c>
      <c r="C62" s="201"/>
      <c r="D62" s="183"/>
      <c r="E62" s="187"/>
      <c r="F62" s="184"/>
      <c r="DL62" s="18"/>
      <c r="DM62" s="18"/>
      <c r="DN62" s="18"/>
      <c r="DO62" s="18"/>
      <c r="DP62" s="18"/>
      <c r="DQ62" s="18"/>
      <c r="DR62" s="18"/>
      <c r="DS62" s="18"/>
    </row>
    <row r="63" spans="1:123" ht="16.5">
      <c r="A63" s="180"/>
      <c r="B63" s="203"/>
      <c r="C63" s="201"/>
      <c r="D63" s="183"/>
      <c r="E63" s="187"/>
      <c r="F63" s="184"/>
      <c r="DL63" s="18"/>
      <c r="DM63" s="18"/>
      <c r="DN63" s="18"/>
      <c r="DO63" s="18"/>
      <c r="DP63" s="18"/>
      <c r="DQ63" s="18"/>
      <c r="DR63" s="18"/>
      <c r="DS63" s="18"/>
    </row>
    <row r="64" spans="1:123" ht="16.5">
      <c r="A64" s="180"/>
      <c r="B64" s="204" t="s">
        <v>143</v>
      </c>
      <c r="C64" s="201"/>
      <c r="D64" s="183"/>
      <c r="E64" s="187"/>
      <c r="F64" s="184"/>
      <c r="DL64" s="18"/>
      <c r="DM64" s="18"/>
      <c r="DN64" s="18"/>
      <c r="DO64" s="18"/>
      <c r="DP64" s="18"/>
      <c r="DQ64" s="18"/>
      <c r="DR64" s="18"/>
      <c r="DS64" s="18"/>
    </row>
    <row r="65" spans="1:123" ht="16.5">
      <c r="A65" s="180"/>
      <c r="B65" s="203"/>
      <c r="C65" s="201"/>
      <c r="D65" s="183"/>
      <c r="E65" s="187"/>
      <c r="F65" s="184"/>
      <c r="DL65" s="18"/>
      <c r="DM65" s="18"/>
      <c r="DN65" s="18"/>
      <c r="DO65" s="18"/>
      <c r="DP65" s="18"/>
      <c r="DQ65" s="18"/>
      <c r="DR65" s="18"/>
      <c r="DS65" s="18"/>
    </row>
    <row r="66" spans="1:123" ht="16.5">
      <c r="A66" s="180"/>
      <c r="B66" s="203" t="s">
        <v>144</v>
      </c>
      <c r="C66" s="201"/>
      <c r="D66" s="183"/>
      <c r="E66" s="187"/>
      <c r="F66" s="184"/>
      <c r="DL66" s="18"/>
      <c r="DM66" s="18"/>
      <c r="DN66" s="18"/>
      <c r="DO66" s="18"/>
      <c r="DP66" s="18"/>
      <c r="DQ66" s="18"/>
      <c r="DR66" s="18"/>
      <c r="DS66" s="18"/>
    </row>
    <row r="67" spans="1:123" ht="16.5">
      <c r="A67" s="180"/>
      <c r="B67" s="203"/>
      <c r="C67" s="201"/>
      <c r="D67" s="183"/>
      <c r="E67" s="187"/>
      <c r="F67" s="184"/>
      <c r="DL67" s="18"/>
      <c r="DM67" s="18"/>
      <c r="DN67" s="18"/>
      <c r="DO67" s="18"/>
      <c r="DP67" s="18"/>
      <c r="DQ67" s="18"/>
      <c r="DR67" s="18"/>
      <c r="DS67" s="18"/>
    </row>
    <row r="68" spans="1:123" ht="16.5">
      <c r="A68" s="180"/>
      <c r="B68" s="203" t="s">
        <v>145</v>
      </c>
      <c r="C68" s="201"/>
      <c r="D68" s="183"/>
      <c r="E68" s="187"/>
      <c r="F68" s="184"/>
      <c r="DL68" s="18"/>
      <c r="DM68" s="18"/>
      <c r="DN68" s="18"/>
      <c r="DO68" s="18"/>
      <c r="DP68" s="18"/>
      <c r="DQ68" s="18"/>
      <c r="DR68" s="18"/>
      <c r="DS68" s="18"/>
    </row>
    <row r="69" spans="1:123" ht="16.5">
      <c r="A69" s="180"/>
      <c r="B69" s="203"/>
      <c r="C69" s="201"/>
      <c r="D69" s="183"/>
      <c r="E69" s="187"/>
      <c r="F69" s="184"/>
      <c r="DL69" s="18"/>
      <c r="DM69" s="18"/>
      <c r="DN69" s="18"/>
      <c r="DO69" s="18"/>
      <c r="DP69" s="18"/>
      <c r="DQ69" s="18"/>
      <c r="DR69" s="18"/>
      <c r="DS69" s="18"/>
    </row>
    <row r="70" spans="1:123" ht="16.5">
      <c r="A70" s="180"/>
      <c r="B70" s="205" t="s">
        <v>146</v>
      </c>
      <c r="C70" s="201"/>
      <c r="D70" s="183"/>
      <c r="E70" s="187"/>
      <c r="F70" s="184"/>
      <c r="DL70" s="18"/>
      <c r="DM70" s="18"/>
      <c r="DN70" s="18"/>
      <c r="DO70" s="18"/>
      <c r="DP70" s="18"/>
      <c r="DQ70" s="18"/>
      <c r="DR70" s="18"/>
      <c r="DS70" s="18"/>
    </row>
    <row r="71" spans="1:123" ht="16.5">
      <c r="A71" s="206"/>
      <c r="B71" s="144"/>
      <c r="C71" s="182"/>
      <c r="D71" s="183"/>
      <c r="E71" s="187"/>
      <c r="F71" s="184"/>
      <c r="DL71" s="18"/>
      <c r="DM71" s="18"/>
      <c r="DN71" s="18"/>
      <c r="DO71" s="18"/>
      <c r="DP71" s="18"/>
      <c r="DQ71" s="18"/>
      <c r="DR71" s="18"/>
      <c r="DS71" s="18"/>
    </row>
    <row r="72" spans="1:123" ht="16.5">
      <c r="A72" s="207"/>
      <c r="B72" s="208" t="s">
        <v>23</v>
      </c>
      <c r="C72" s="209"/>
      <c r="D72" s="210"/>
      <c r="E72" s="210"/>
      <c r="F72" s="211"/>
      <c r="DL72" s="18"/>
      <c r="DM72" s="18"/>
      <c r="DN72" s="18"/>
      <c r="DO72" s="18"/>
      <c r="DP72" s="18"/>
      <c r="DQ72" s="18"/>
      <c r="DR72" s="18"/>
      <c r="DS72" s="18"/>
    </row>
    <row r="73" spans="1:123" ht="16.5">
      <c r="A73" s="180"/>
      <c r="B73" s="212"/>
      <c r="C73" s="213"/>
      <c r="D73" s="214"/>
      <c r="E73" s="215"/>
      <c r="F73" s="216"/>
      <c r="DL73" s="18"/>
      <c r="DM73" s="18"/>
      <c r="DN73" s="18"/>
      <c r="DO73" s="18"/>
      <c r="DP73" s="18"/>
      <c r="DQ73" s="18"/>
      <c r="DR73" s="18"/>
      <c r="DS73" s="18"/>
    </row>
    <row r="74" spans="1:123" ht="16.5">
      <c r="A74" s="180"/>
      <c r="B74" s="217"/>
      <c r="C74" s="218"/>
      <c r="D74" s="214"/>
      <c r="E74" s="219"/>
      <c r="F74" s="220"/>
      <c r="DL74" s="18"/>
      <c r="DM74" s="18"/>
      <c r="DN74" s="18"/>
      <c r="DO74" s="18"/>
      <c r="DP74" s="18"/>
      <c r="DQ74" s="18"/>
      <c r="DR74" s="18"/>
      <c r="DS74" s="18"/>
    </row>
    <row r="75" spans="1:123" ht="76.5">
      <c r="A75" s="180"/>
      <c r="B75" s="221" t="s">
        <v>147</v>
      </c>
      <c r="C75" s="213" t="s">
        <v>58</v>
      </c>
      <c r="D75" s="214"/>
      <c r="E75" s="219"/>
      <c r="F75" s="220"/>
      <c r="DL75" s="18"/>
      <c r="DM75" s="18"/>
      <c r="DN75" s="18"/>
      <c r="DO75" s="18"/>
      <c r="DP75" s="18"/>
      <c r="DQ75" s="18"/>
      <c r="DR75" s="18"/>
      <c r="DS75" s="18"/>
    </row>
    <row r="76" spans="1:123" ht="16.5">
      <c r="A76" s="180"/>
      <c r="B76" s="221"/>
      <c r="C76" s="213"/>
      <c r="D76" s="214"/>
      <c r="E76" s="219"/>
      <c r="F76" s="220"/>
      <c r="DL76" s="18"/>
      <c r="DM76" s="18"/>
      <c r="DN76" s="18"/>
      <c r="DO76" s="18"/>
      <c r="DP76" s="18"/>
      <c r="DQ76" s="18"/>
      <c r="DR76" s="18"/>
      <c r="DS76" s="18"/>
    </row>
    <row r="77" spans="1:123" ht="38.25">
      <c r="A77" s="180"/>
      <c r="B77" s="221" t="s">
        <v>148</v>
      </c>
      <c r="C77" s="213" t="s">
        <v>58</v>
      </c>
      <c r="D77" s="214"/>
      <c r="E77" s="219"/>
      <c r="F77" s="220"/>
      <c r="DL77" s="18"/>
      <c r="DM77" s="18"/>
      <c r="DN77" s="18"/>
      <c r="DO77" s="18"/>
      <c r="DP77" s="18"/>
      <c r="DQ77" s="18"/>
      <c r="DR77" s="18"/>
      <c r="DS77" s="18"/>
    </row>
    <row r="78" spans="1:123" ht="16.5">
      <c r="A78" s="180"/>
      <c r="B78" s="221"/>
      <c r="C78" s="213"/>
      <c r="D78" s="214"/>
      <c r="E78" s="219"/>
      <c r="F78" s="220"/>
      <c r="DL78" s="18"/>
      <c r="DM78" s="18"/>
      <c r="DN78" s="18"/>
      <c r="DO78" s="18"/>
      <c r="DP78" s="18"/>
      <c r="DQ78" s="18"/>
      <c r="DR78" s="18"/>
      <c r="DS78" s="18"/>
    </row>
    <row r="79" spans="1:123" ht="25.5">
      <c r="A79" s="180"/>
      <c r="B79" s="221" t="s">
        <v>149</v>
      </c>
      <c r="C79" s="213" t="s">
        <v>58</v>
      </c>
      <c r="D79" s="214"/>
      <c r="E79" s="219"/>
      <c r="F79" s="220"/>
      <c r="DL79" s="18"/>
      <c r="DM79" s="18"/>
      <c r="DN79" s="18"/>
      <c r="DO79" s="18"/>
      <c r="DP79" s="18"/>
      <c r="DQ79" s="18"/>
      <c r="DR79" s="18"/>
      <c r="DS79" s="18"/>
    </row>
    <row r="80" spans="1:123" ht="16.5">
      <c r="A80" s="180"/>
      <c r="B80" s="221"/>
      <c r="C80" s="213"/>
      <c r="D80" s="214"/>
      <c r="E80" s="219"/>
      <c r="F80" s="220"/>
      <c r="DL80" s="18"/>
      <c r="DM80" s="18"/>
      <c r="DN80" s="18"/>
      <c r="DO80" s="18"/>
      <c r="DP80" s="18"/>
      <c r="DQ80" s="18"/>
      <c r="DR80" s="18"/>
      <c r="DS80" s="18"/>
    </row>
    <row r="81" spans="1:123" ht="25.5">
      <c r="A81" s="180"/>
      <c r="B81" s="221" t="s">
        <v>150</v>
      </c>
      <c r="C81" s="213" t="s">
        <v>58</v>
      </c>
      <c r="D81" s="214"/>
      <c r="E81" s="219"/>
      <c r="F81" s="220"/>
      <c r="DL81" s="18"/>
      <c r="DM81" s="18"/>
      <c r="DN81" s="18"/>
      <c r="DO81" s="18"/>
      <c r="DP81" s="18"/>
      <c r="DQ81" s="18"/>
      <c r="DR81" s="18"/>
      <c r="DS81" s="18"/>
    </row>
    <row r="82" spans="1:123" ht="16.5">
      <c r="A82" s="180"/>
      <c r="B82" s="221"/>
      <c r="C82" s="213"/>
      <c r="D82" s="214"/>
      <c r="E82" s="219"/>
      <c r="F82" s="220"/>
      <c r="DL82" s="18"/>
      <c r="DM82" s="18"/>
      <c r="DN82" s="18"/>
      <c r="DO82" s="18"/>
      <c r="DP82" s="18"/>
      <c r="DQ82" s="18"/>
      <c r="DR82" s="18"/>
      <c r="DS82" s="18"/>
    </row>
    <row r="83" spans="1:123" ht="38.25">
      <c r="A83" s="180"/>
      <c r="B83" s="221" t="s">
        <v>151</v>
      </c>
      <c r="C83" s="213" t="s">
        <v>58</v>
      </c>
      <c r="D83" s="214"/>
      <c r="E83" s="219"/>
      <c r="F83" s="220"/>
      <c r="DL83" s="18"/>
      <c r="DM83" s="18"/>
      <c r="DN83" s="18"/>
      <c r="DO83" s="18"/>
      <c r="DP83" s="18"/>
      <c r="DQ83" s="18"/>
      <c r="DR83" s="18"/>
      <c r="DS83" s="18"/>
    </row>
    <row r="84" spans="1:123" ht="16.5">
      <c r="A84" s="180"/>
      <c r="B84" s="221"/>
      <c r="C84" s="213"/>
      <c r="D84" s="214"/>
      <c r="E84" s="219"/>
      <c r="F84" s="220"/>
      <c r="DL84" s="18"/>
      <c r="DM84" s="18"/>
      <c r="DN84" s="18"/>
      <c r="DO84" s="18"/>
      <c r="DP84" s="18"/>
      <c r="DQ84" s="18"/>
      <c r="DR84" s="18"/>
      <c r="DS84" s="18"/>
    </row>
    <row r="85" spans="1:123" ht="38.25">
      <c r="A85" s="180"/>
      <c r="B85" s="221" t="s">
        <v>152</v>
      </c>
      <c r="C85" s="213" t="s">
        <v>58</v>
      </c>
      <c r="D85" s="214"/>
      <c r="E85" s="219"/>
      <c r="F85" s="220"/>
      <c r="DL85" s="18"/>
      <c r="DM85" s="18"/>
      <c r="DN85" s="18"/>
      <c r="DO85" s="18"/>
      <c r="DP85" s="18"/>
      <c r="DQ85" s="18"/>
      <c r="DR85" s="18"/>
      <c r="DS85" s="18"/>
    </row>
    <row r="86" spans="1:123" ht="16.5">
      <c r="A86" s="180"/>
      <c r="B86" s="221"/>
      <c r="C86" s="213" t="s">
        <v>16</v>
      </c>
      <c r="D86" s="214"/>
      <c r="E86" s="219"/>
      <c r="F86" s="220"/>
      <c r="DL86" s="18"/>
      <c r="DM86" s="18"/>
      <c r="DN86" s="18"/>
      <c r="DO86" s="18"/>
      <c r="DP86" s="18"/>
      <c r="DQ86" s="18"/>
      <c r="DR86" s="18"/>
      <c r="DS86" s="18"/>
    </row>
    <row r="87" spans="1:123" ht="25.5">
      <c r="A87" s="180"/>
      <c r="B87" s="221" t="s">
        <v>153</v>
      </c>
      <c r="C87" s="213" t="s">
        <v>154</v>
      </c>
      <c r="D87" s="214"/>
      <c r="E87" s="219"/>
      <c r="F87" s="220"/>
      <c r="DL87" s="18"/>
      <c r="DM87" s="18"/>
      <c r="DN87" s="18"/>
      <c r="DO87" s="18"/>
      <c r="DP87" s="18"/>
      <c r="DQ87" s="18"/>
      <c r="DR87" s="18"/>
      <c r="DS87" s="18"/>
    </row>
    <row r="88" spans="1:123" ht="16.5">
      <c r="A88" s="180"/>
      <c r="B88" s="221"/>
      <c r="C88" s="213"/>
      <c r="D88" s="214"/>
      <c r="E88" s="219"/>
      <c r="F88" s="220"/>
      <c r="DL88" s="18"/>
      <c r="DM88" s="18"/>
      <c r="DN88" s="18"/>
      <c r="DO88" s="18"/>
      <c r="DP88" s="18"/>
      <c r="DQ88" s="18"/>
      <c r="DR88" s="18"/>
      <c r="DS88" s="18"/>
    </row>
    <row r="89" spans="1:123" ht="63.75">
      <c r="A89" s="180"/>
      <c r="B89" s="221" t="s">
        <v>155</v>
      </c>
      <c r="C89" s="213" t="s">
        <v>58</v>
      </c>
      <c r="D89" s="214"/>
      <c r="E89" s="219"/>
      <c r="F89" s="220"/>
      <c r="DL89" s="18"/>
      <c r="DM89" s="18"/>
      <c r="DN89" s="18"/>
      <c r="DO89" s="18"/>
      <c r="DP89" s="18"/>
      <c r="DQ89" s="18"/>
      <c r="DR89" s="18"/>
      <c r="DS89" s="18"/>
    </row>
    <row r="90" spans="1:123" ht="16.5">
      <c r="A90" s="180"/>
      <c r="B90" s="221"/>
      <c r="C90" s="213"/>
      <c r="D90" s="214"/>
      <c r="E90" s="219"/>
      <c r="F90" s="220"/>
      <c r="DL90" s="18"/>
      <c r="DM90" s="18"/>
      <c r="DN90" s="18"/>
      <c r="DO90" s="18"/>
      <c r="DP90" s="18"/>
      <c r="DQ90" s="18"/>
      <c r="DR90" s="18"/>
      <c r="DS90" s="18"/>
    </row>
    <row r="91" spans="1:123" ht="25.5">
      <c r="A91" s="180"/>
      <c r="B91" s="221" t="s">
        <v>156</v>
      </c>
      <c r="C91" s="213" t="s">
        <v>58</v>
      </c>
      <c r="D91" s="214"/>
      <c r="E91" s="219"/>
      <c r="F91" s="220"/>
      <c r="DL91" s="18"/>
      <c r="DM91" s="18"/>
      <c r="DN91" s="18"/>
      <c r="DO91" s="18"/>
      <c r="DP91" s="18"/>
      <c r="DQ91" s="18"/>
      <c r="DR91" s="18"/>
      <c r="DS91" s="18"/>
    </row>
    <row r="92" spans="1:123" ht="16.5">
      <c r="A92" s="180"/>
      <c r="B92" s="217"/>
      <c r="C92" s="218"/>
      <c r="D92" s="214"/>
      <c r="E92" s="219"/>
      <c r="F92" s="220"/>
      <c r="DL92" s="18"/>
      <c r="DM92" s="18"/>
      <c r="DN92" s="18"/>
      <c r="DO92" s="18"/>
      <c r="DP92" s="18"/>
      <c r="DQ92" s="18"/>
      <c r="DR92" s="18"/>
      <c r="DS92" s="18"/>
    </row>
    <row r="93" spans="1:123" ht="63.75">
      <c r="A93" s="180"/>
      <c r="B93" s="221" t="s">
        <v>157</v>
      </c>
      <c r="C93" s="213" t="s">
        <v>58</v>
      </c>
      <c r="D93" s="214"/>
      <c r="E93" s="219"/>
      <c r="F93" s="220"/>
      <c r="DL93" s="18"/>
      <c r="DM93" s="18"/>
      <c r="DN93" s="18"/>
      <c r="DO93" s="18"/>
      <c r="DP93" s="18"/>
      <c r="DQ93" s="18"/>
      <c r="DR93" s="18"/>
      <c r="DS93" s="18"/>
    </row>
    <row r="94" spans="1:123" ht="16.5">
      <c r="A94" s="180"/>
      <c r="B94" s="197"/>
      <c r="C94" s="213"/>
      <c r="D94" s="214"/>
      <c r="E94" s="219"/>
      <c r="F94" s="220"/>
      <c r="DL94" s="18"/>
      <c r="DM94" s="18"/>
      <c r="DN94" s="18"/>
      <c r="DO94" s="18"/>
      <c r="DP94" s="18"/>
      <c r="DQ94" s="18"/>
      <c r="DR94" s="18"/>
      <c r="DS94" s="18"/>
    </row>
    <row r="95" spans="1:123" ht="16.5">
      <c r="A95" s="180"/>
      <c r="B95" s="221" t="s">
        <v>77</v>
      </c>
      <c r="C95" s="213" t="s">
        <v>58</v>
      </c>
      <c r="D95" s="214"/>
      <c r="E95" s="219"/>
      <c r="F95" s="220"/>
      <c r="DL95" s="18"/>
      <c r="DM95" s="18"/>
      <c r="DN95" s="18"/>
      <c r="DO95" s="18"/>
      <c r="DP95" s="18"/>
      <c r="DQ95" s="18"/>
      <c r="DR95" s="18"/>
      <c r="DS95" s="18"/>
    </row>
    <row r="96" spans="1:123" ht="16.5">
      <c r="A96" s="180"/>
      <c r="B96" s="217"/>
      <c r="C96" s="218"/>
      <c r="D96" s="214"/>
      <c r="E96" s="219"/>
      <c r="F96" s="220"/>
      <c r="DL96" s="18"/>
      <c r="DM96" s="18"/>
      <c r="DN96" s="18"/>
      <c r="DO96" s="18"/>
      <c r="DP96" s="18"/>
      <c r="DQ96" s="18"/>
      <c r="DR96" s="18"/>
      <c r="DS96" s="18"/>
    </row>
    <row r="97" spans="1:123" ht="25.5">
      <c r="A97" s="180"/>
      <c r="B97" s="109" t="s">
        <v>89</v>
      </c>
      <c r="C97" s="218"/>
      <c r="D97" s="214"/>
      <c r="E97" s="219"/>
      <c r="F97" s="220"/>
      <c r="DL97" s="18"/>
      <c r="DM97" s="18"/>
      <c r="DN97" s="18"/>
      <c r="DO97" s="18"/>
      <c r="DP97" s="18"/>
      <c r="DQ97" s="18"/>
      <c r="DR97" s="18"/>
      <c r="DS97" s="18"/>
    </row>
    <row r="98" spans="1:123" ht="16.5">
      <c r="A98" s="180"/>
      <c r="B98" s="217"/>
      <c r="C98" s="218"/>
      <c r="D98" s="214"/>
      <c r="E98" s="219"/>
      <c r="F98" s="220"/>
      <c r="DL98" s="18"/>
      <c r="DM98" s="18"/>
      <c r="DN98" s="18"/>
      <c r="DO98" s="18"/>
      <c r="DP98" s="18"/>
      <c r="DQ98" s="18"/>
      <c r="DR98" s="18"/>
      <c r="DS98" s="18"/>
    </row>
    <row r="99" spans="1:123" ht="38.25">
      <c r="A99" s="222">
        <v>1</v>
      </c>
      <c r="B99" s="221" t="s">
        <v>158</v>
      </c>
      <c r="C99" s="218" t="s">
        <v>159</v>
      </c>
      <c r="D99" s="214">
        <v>1</v>
      </c>
      <c r="E99" s="219"/>
      <c r="F99" s="220" t="s">
        <v>160</v>
      </c>
      <c r="DL99" s="18"/>
      <c r="DM99" s="18"/>
      <c r="DN99" s="18"/>
      <c r="DO99" s="18"/>
      <c r="DP99" s="18"/>
      <c r="DQ99" s="18"/>
      <c r="DR99" s="18"/>
      <c r="DS99" s="18"/>
    </row>
    <row r="100" spans="1:123" ht="16.5">
      <c r="A100" s="222"/>
      <c r="B100" s="221"/>
      <c r="C100" s="223"/>
      <c r="D100" s="214"/>
      <c r="E100" s="219"/>
      <c r="F100" s="220">
        <f>E100*D100</f>
        <v>0</v>
      </c>
      <c r="DL100" s="18"/>
      <c r="DM100" s="18"/>
      <c r="DN100" s="18"/>
      <c r="DO100" s="18"/>
      <c r="DP100" s="18"/>
      <c r="DQ100" s="18"/>
      <c r="DR100" s="18"/>
      <c r="DS100" s="18"/>
    </row>
    <row r="101" spans="1:123" ht="38.25">
      <c r="A101" s="222">
        <f>A99+0.1</f>
        <v>1.1</v>
      </c>
      <c r="B101" s="221" t="s">
        <v>161</v>
      </c>
      <c r="C101" s="218" t="s">
        <v>159</v>
      </c>
      <c r="D101" s="214">
        <v>1</v>
      </c>
      <c r="E101" s="224"/>
      <c r="F101" s="220">
        <f>E101*D101</f>
        <v>0</v>
      </c>
      <c r="DL101" s="18"/>
      <c r="DM101" s="18"/>
      <c r="DN101" s="18"/>
      <c r="DO101" s="18"/>
      <c r="DP101" s="18"/>
      <c r="DQ101" s="18"/>
      <c r="DR101" s="18"/>
      <c r="DS101" s="18"/>
    </row>
    <row r="102" spans="1:123" ht="16.5">
      <c r="A102" s="222"/>
      <c r="B102" s="221"/>
      <c r="C102" s="223"/>
      <c r="D102" s="214"/>
      <c r="E102" s="219"/>
      <c r="F102" s="220">
        <f>E102*D102</f>
        <v>0</v>
      </c>
      <c r="DL102" s="18"/>
      <c r="DM102" s="18"/>
      <c r="DN102" s="18"/>
      <c r="DO102" s="18"/>
      <c r="DP102" s="18"/>
      <c r="DQ102" s="18"/>
      <c r="DR102" s="18"/>
      <c r="DS102" s="18"/>
    </row>
    <row r="103" spans="1:123" ht="16.5">
      <c r="A103" s="222"/>
      <c r="B103" s="109" t="s">
        <v>64</v>
      </c>
      <c r="C103" s="223"/>
      <c r="D103" s="214"/>
      <c r="E103" s="219"/>
      <c r="F103" s="220">
        <f>E103*D103</f>
        <v>0</v>
      </c>
      <c r="DL103" s="18"/>
      <c r="DM103" s="18"/>
      <c r="DN103" s="18"/>
      <c r="DO103" s="18"/>
      <c r="DP103" s="18"/>
      <c r="DQ103" s="18"/>
      <c r="DR103" s="18"/>
      <c r="DS103" s="18"/>
    </row>
    <row r="104" spans="1:123" ht="16.5">
      <c r="A104" s="222"/>
      <c r="B104" s="109"/>
      <c r="C104" s="223"/>
      <c r="D104" s="214"/>
      <c r="E104" s="219"/>
      <c r="F104" s="220">
        <f>E104*D104</f>
        <v>0</v>
      </c>
      <c r="DL104" s="18"/>
      <c r="DM104" s="18"/>
      <c r="DN104" s="18"/>
      <c r="DO104" s="18"/>
      <c r="DP104" s="18"/>
      <c r="DQ104" s="18"/>
      <c r="DR104" s="18"/>
      <c r="DS104" s="18"/>
    </row>
    <row r="105" spans="1:123" ht="63.75">
      <c r="A105" s="222">
        <f>A101+0.1</f>
        <v>1.2000000000000002</v>
      </c>
      <c r="B105" s="221" t="s">
        <v>162</v>
      </c>
      <c r="C105" s="218" t="s">
        <v>129</v>
      </c>
      <c r="D105" s="214">
        <v>1</v>
      </c>
      <c r="E105" s="224"/>
      <c r="F105" s="220" t="s">
        <v>160</v>
      </c>
      <c r="DL105" s="18"/>
      <c r="DM105" s="18"/>
      <c r="DN105" s="18"/>
      <c r="DO105" s="18"/>
      <c r="DP105" s="18"/>
      <c r="DQ105" s="18"/>
      <c r="DR105" s="18"/>
      <c r="DS105" s="18"/>
    </row>
    <row r="106" spans="1:123" ht="16.5">
      <c r="A106" s="222"/>
      <c r="B106" s="221"/>
      <c r="C106" s="223"/>
      <c r="D106" s="214"/>
      <c r="E106" s="219"/>
      <c r="F106" s="220">
        <f aca="true" t="shared" si="0" ref="F106:F121">E106*D106</f>
        <v>0</v>
      </c>
      <c r="DL106" s="18"/>
      <c r="DM106" s="18"/>
      <c r="DN106" s="18"/>
      <c r="DO106" s="18"/>
      <c r="DP106" s="18"/>
      <c r="DQ106" s="18"/>
      <c r="DR106" s="18"/>
      <c r="DS106" s="18"/>
    </row>
    <row r="107" spans="1:123" ht="25.5">
      <c r="A107" s="222">
        <f>A105+0.1</f>
        <v>1.3000000000000003</v>
      </c>
      <c r="B107" s="221" t="s">
        <v>163</v>
      </c>
      <c r="C107" s="218" t="s">
        <v>129</v>
      </c>
      <c r="D107" s="214">
        <v>1</v>
      </c>
      <c r="E107" s="224"/>
      <c r="F107" s="220">
        <f t="shared" si="0"/>
        <v>0</v>
      </c>
      <c r="DL107" s="18"/>
      <c r="DM107" s="18"/>
      <c r="DN107" s="18"/>
      <c r="DO107" s="18"/>
      <c r="DP107" s="18"/>
      <c r="DQ107" s="18"/>
      <c r="DR107" s="18"/>
      <c r="DS107" s="18"/>
    </row>
    <row r="108" spans="1:123" ht="16.5">
      <c r="A108" s="222"/>
      <c r="B108" s="221"/>
      <c r="C108" s="223"/>
      <c r="D108" s="214"/>
      <c r="E108" s="219"/>
      <c r="F108" s="220">
        <f t="shared" si="0"/>
        <v>0</v>
      </c>
      <c r="DL108" s="18"/>
      <c r="DM108" s="18"/>
      <c r="DN108" s="18"/>
      <c r="DO108" s="18"/>
      <c r="DP108" s="18"/>
      <c r="DQ108" s="18"/>
      <c r="DR108" s="18"/>
      <c r="DS108" s="18"/>
    </row>
    <row r="109" spans="1:123" ht="16.5">
      <c r="A109" s="222"/>
      <c r="B109" s="109" t="s">
        <v>67</v>
      </c>
      <c r="C109" s="223"/>
      <c r="D109" s="214"/>
      <c r="E109" s="219"/>
      <c r="F109" s="220">
        <f t="shared" si="0"/>
        <v>0</v>
      </c>
      <c r="DL109" s="18"/>
      <c r="DM109" s="18"/>
      <c r="DN109" s="18"/>
      <c r="DO109" s="18"/>
      <c r="DP109" s="18"/>
      <c r="DQ109" s="18"/>
      <c r="DR109" s="18"/>
      <c r="DS109" s="18"/>
    </row>
    <row r="110" spans="1:123" ht="16.5">
      <c r="A110" s="222"/>
      <c r="B110" s="221"/>
      <c r="C110" s="223"/>
      <c r="D110" s="214"/>
      <c r="E110" s="219"/>
      <c r="F110" s="220">
        <f t="shared" si="0"/>
        <v>0</v>
      </c>
      <c r="DL110" s="18"/>
      <c r="DM110" s="18"/>
      <c r="DN110" s="18"/>
      <c r="DO110" s="18"/>
      <c r="DP110" s="18"/>
      <c r="DQ110" s="18"/>
      <c r="DR110" s="18"/>
      <c r="DS110" s="18"/>
    </row>
    <row r="111" spans="1:123" ht="51">
      <c r="A111" s="222">
        <f>A107+0.1</f>
        <v>1.4000000000000004</v>
      </c>
      <c r="B111" s="221" t="s">
        <v>164</v>
      </c>
      <c r="C111" s="218" t="s">
        <v>129</v>
      </c>
      <c r="D111" s="214">
        <v>1</v>
      </c>
      <c r="E111" s="219"/>
      <c r="F111" s="220">
        <f t="shared" si="0"/>
        <v>0</v>
      </c>
      <c r="DL111" s="18"/>
      <c r="DM111" s="18"/>
      <c r="DN111" s="18"/>
      <c r="DO111" s="18"/>
      <c r="DP111" s="18"/>
      <c r="DQ111" s="18"/>
      <c r="DR111" s="18"/>
      <c r="DS111" s="18"/>
    </row>
    <row r="112" spans="1:123" ht="16.5">
      <c r="A112" s="222"/>
      <c r="B112" s="221"/>
      <c r="C112" s="223"/>
      <c r="D112" s="214"/>
      <c r="E112" s="219"/>
      <c r="F112" s="220">
        <f t="shared" si="0"/>
        <v>0</v>
      </c>
      <c r="DL112" s="18"/>
      <c r="DM112" s="18"/>
      <c r="DN112" s="18"/>
      <c r="DO112" s="18"/>
      <c r="DP112" s="18"/>
      <c r="DQ112" s="18"/>
      <c r="DR112" s="18"/>
      <c r="DS112" s="18"/>
    </row>
    <row r="113" spans="1:123" ht="25.5">
      <c r="A113" s="222">
        <f>A111+0.1</f>
        <v>1.5000000000000004</v>
      </c>
      <c r="B113" s="221" t="s">
        <v>165</v>
      </c>
      <c r="C113" s="218" t="s">
        <v>129</v>
      </c>
      <c r="D113" s="214">
        <v>1</v>
      </c>
      <c r="E113" s="224"/>
      <c r="F113" s="220">
        <f t="shared" si="0"/>
        <v>0</v>
      </c>
      <c r="DL113" s="18"/>
      <c r="DM113" s="18"/>
      <c r="DN113" s="18"/>
      <c r="DO113" s="18"/>
      <c r="DP113" s="18"/>
      <c r="DQ113" s="18"/>
      <c r="DR113" s="18"/>
      <c r="DS113" s="18"/>
    </row>
    <row r="114" spans="1:123" ht="16.5">
      <c r="A114" s="222"/>
      <c r="B114" s="221"/>
      <c r="C114" s="223"/>
      <c r="D114" s="214"/>
      <c r="E114" s="219"/>
      <c r="F114" s="220">
        <f t="shared" si="0"/>
        <v>0</v>
      </c>
      <c r="DL114" s="18"/>
      <c r="DM114" s="18"/>
      <c r="DN114" s="18"/>
      <c r="DO114" s="18"/>
      <c r="DP114" s="18"/>
      <c r="DQ114" s="18"/>
      <c r="DR114" s="18"/>
      <c r="DS114" s="18"/>
    </row>
    <row r="115" spans="1:123" ht="51">
      <c r="A115" s="222">
        <f>A113+0.1</f>
        <v>1.6000000000000005</v>
      </c>
      <c r="B115" s="221" t="s">
        <v>166</v>
      </c>
      <c r="C115" s="218" t="s">
        <v>129</v>
      </c>
      <c r="D115" s="214">
        <v>1</v>
      </c>
      <c r="E115" s="224"/>
      <c r="F115" s="220">
        <f t="shared" si="0"/>
        <v>0</v>
      </c>
      <c r="DL115" s="18"/>
      <c r="DM115" s="18"/>
      <c r="DN115" s="18"/>
      <c r="DO115" s="18"/>
      <c r="DP115" s="18"/>
      <c r="DQ115" s="18"/>
      <c r="DR115" s="18"/>
      <c r="DS115" s="18"/>
    </row>
    <row r="116" spans="1:123" ht="16.5">
      <c r="A116" s="222"/>
      <c r="B116" s="221"/>
      <c r="C116" s="223"/>
      <c r="D116" s="214"/>
      <c r="E116" s="219"/>
      <c r="F116" s="220">
        <f t="shared" si="0"/>
        <v>0</v>
      </c>
      <c r="DL116" s="18"/>
      <c r="DM116" s="18"/>
      <c r="DN116" s="18"/>
      <c r="DO116" s="18"/>
      <c r="DP116" s="18"/>
      <c r="DQ116" s="18"/>
      <c r="DR116" s="18"/>
      <c r="DS116" s="18"/>
    </row>
    <row r="117" spans="1:123" ht="51">
      <c r="A117" s="222">
        <f>A115+0.1</f>
        <v>1.7000000000000006</v>
      </c>
      <c r="B117" s="221" t="s">
        <v>167</v>
      </c>
      <c r="C117" s="218" t="s">
        <v>129</v>
      </c>
      <c r="D117" s="214">
        <v>1</v>
      </c>
      <c r="E117" s="219"/>
      <c r="F117" s="220">
        <f t="shared" si="0"/>
        <v>0</v>
      </c>
      <c r="DL117" s="18"/>
      <c r="DM117" s="18"/>
      <c r="DN117" s="18"/>
      <c r="DO117" s="18"/>
      <c r="DP117" s="18"/>
      <c r="DQ117" s="18"/>
      <c r="DR117" s="18"/>
      <c r="DS117" s="18"/>
    </row>
    <row r="118" spans="1:123" ht="16.5">
      <c r="A118" s="222"/>
      <c r="B118" s="221"/>
      <c r="C118" s="223"/>
      <c r="D118" s="214"/>
      <c r="E118" s="219"/>
      <c r="F118" s="220">
        <f t="shared" si="0"/>
        <v>0</v>
      </c>
      <c r="DL118" s="18"/>
      <c r="DM118" s="18"/>
      <c r="DN118" s="18"/>
      <c r="DO118" s="18"/>
      <c r="DP118" s="18"/>
      <c r="DQ118" s="18"/>
      <c r="DR118" s="18"/>
      <c r="DS118" s="18"/>
    </row>
    <row r="119" spans="1:123" ht="25.5">
      <c r="A119" s="222">
        <v>1.8</v>
      </c>
      <c r="B119" s="221" t="s">
        <v>168</v>
      </c>
      <c r="C119" s="218" t="s">
        <v>159</v>
      </c>
      <c r="D119" s="225">
        <v>1</v>
      </c>
      <c r="E119" s="224"/>
      <c r="F119" s="220">
        <f t="shared" si="0"/>
        <v>0</v>
      </c>
      <c r="DL119" s="18"/>
      <c r="DM119" s="18"/>
      <c r="DN119" s="18"/>
      <c r="DO119" s="18"/>
      <c r="DP119" s="18"/>
      <c r="DQ119" s="18"/>
      <c r="DR119" s="18"/>
      <c r="DS119" s="18"/>
    </row>
    <row r="120" spans="1:123" ht="16.5">
      <c r="A120" s="222"/>
      <c r="B120" s="226"/>
      <c r="C120" s="223"/>
      <c r="D120" s="214"/>
      <c r="E120" s="219"/>
      <c r="F120" s="220">
        <f t="shared" si="0"/>
        <v>0</v>
      </c>
      <c r="DL120" s="18"/>
      <c r="DM120" s="18"/>
      <c r="DN120" s="18"/>
      <c r="DO120" s="18"/>
      <c r="DP120" s="18"/>
      <c r="DQ120" s="18"/>
      <c r="DR120" s="18"/>
      <c r="DS120" s="18"/>
    </row>
    <row r="121" spans="1:123" ht="25.5">
      <c r="A121" s="222">
        <v>1.9</v>
      </c>
      <c r="B121" s="221" t="s">
        <v>169</v>
      </c>
      <c r="C121" s="218" t="s">
        <v>159</v>
      </c>
      <c r="D121" s="214">
        <v>1</v>
      </c>
      <c r="E121" s="224"/>
      <c r="F121" s="220">
        <f t="shared" si="0"/>
        <v>0</v>
      </c>
      <c r="DL121" s="18"/>
      <c r="DM121" s="18"/>
      <c r="DN121" s="18"/>
      <c r="DO121" s="18"/>
      <c r="DP121" s="18"/>
      <c r="DQ121" s="18"/>
      <c r="DR121" s="18"/>
      <c r="DS121" s="18"/>
    </row>
    <row r="122" spans="1:123" ht="16.5">
      <c r="A122" s="180"/>
      <c r="B122" s="217"/>
      <c r="C122" s="218"/>
      <c r="D122" s="214"/>
      <c r="E122" s="219"/>
      <c r="F122" s="220"/>
      <c r="DL122" s="18"/>
      <c r="DM122" s="18"/>
      <c r="DN122" s="18"/>
      <c r="DO122" s="18"/>
      <c r="DP122" s="18"/>
      <c r="DQ122" s="18"/>
      <c r="DR122" s="18"/>
      <c r="DS122" s="18"/>
    </row>
    <row r="123" spans="1:123" ht="16.5">
      <c r="A123" s="227"/>
      <c r="B123" s="197"/>
      <c r="C123" s="213"/>
      <c r="D123" s="214"/>
      <c r="E123" s="219"/>
      <c r="F123" s="220"/>
      <c r="DL123" s="18"/>
      <c r="DM123" s="18"/>
      <c r="DN123" s="18"/>
      <c r="DO123" s="18"/>
      <c r="DP123" s="18"/>
      <c r="DQ123" s="18"/>
      <c r="DR123" s="18"/>
      <c r="DS123" s="18"/>
    </row>
    <row r="124" spans="1:123" ht="16.5">
      <c r="A124" s="222"/>
      <c r="B124" s="221"/>
      <c r="C124" s="213"/>
      <c r="D124" s="214"/>
      <c r="E124" s="219"/>
      <c r="F124" s="220"/>
      <c r="DL124" s="18"/>
      <c r="DM124" s="18"/>
      <c r="DN124" s="18"/>
      <c r="DO124" s="18"/>
      <c r="DP124" s="18"/>
      <c r="DQ124" s="18"/>
      <c r="DR124" s="18"/>
      <c r="DS124" s="18"/>
    </row>
    <row r="125" spans="1:123" ht="16.5">
      <c r="A125" s="228"/>
      <c r="B125" s="229" t="s">
        <v>170</v>
      </c>
      <c r="C125" s="230"/>
      <c r="D125" s="210"/>
      <c r="E125" s="231"/>
      <c r="F125" s="232">
        <f>SUM(F74:F124)</f>
        <v>0</v>
      </c>
      <c r="DL125" s="18"/>
      <c r="DM125" s="18"/>
      <c r="DN125" s="18"/>
      <c r="DO125" s="18"/>
      <c r="DP125" s="18"/>
      <c r="DQ125" s="18"/>
      <c r="DR125" s="18"/>
      <c r="DS125" s="18"/>
    </row>
    <row r="126" spans="1:123" ht="16.5">
      <c r="A126" s="180"/>
      <c r="B126" s="197"/>
      <c r="C126" s="213"/>
      <c r="D126" s="233"/>
      <c r="E126" s="234"/>
      <c r="F126" s="235"/>
      <c r="DL126" s="18"/>
      <c r="DM126" s="18"/>
      <c r="DN126" s="18"/>
      <c r="DO126" s="18"/>
      <c r="DP126" s="18"/>
      <c r="DQ126" s="18"/>
      <c r="DR126" s="18"/>
      <c r="DS126" s="18"/>
    </row>
    <row r="127" spans="1:123" ht="16.5">
      <c r="A127" s="180"/>
      <c r="B127" s="197"/>
      <c r="C127" s="213"/>
      <c r="D127" s="233"/>
      <c r="E127" s="234"/>
      <c r="F127" s="235"/>
      <c r="DL127" s="18"/>
      <c r="DM127" s="18"/>
      <c r="DN127" s="18"/>
      <c r="DO127" s="18"/>
      <c r="DP127" s="18"/>
      <c r="DQ127" s="18"/>
      <c r="DR127" s="18"/>
      <c r="DS127" s="18"/>
    </row>
    <row r="128" spans="1:123" ht="16.5">
      <c r="A128" s="207"/>
      <c r="B128" s="208" t="s">
        <v>171</v>
      </c>
      <c r="C128" s="209"/>
      <c r="D128" s="210"/>
      <c r="E128" s="210"/>
      <c r="F128" s="211"/>
      <c r="DL128" s="18"/>
      <c r="DM128" s="18"/>
      <c r="DN128" s="18"/>
      <c r="DO128" s="18"/>
      <c r="DP128" s="18"/>
      <c r="DQ128" s="18"/>
      <c r="DR128" s="18"/>
      <c r="DS128" s="18"/>
    </row>
    <row r="129" spans="1:123" ht="16.5">
      <c r="A129" s="180"/>
      <c r="B129" s="221"/>
      <c r="C129" s="213"/>
      <c r="D129" s="236"/>
      <c r="E129" s="219"/>
      <c r="F129" s="220"/>
      <c r="DL129" s="18"/>
      <c r="DM129" s="18"/>
      <c r="DN129" s="18"/>
      <c r="DO129" s="18"/>
      <c r="DP129" s="18"/>
      <c r="DQ129" s="18"/>
      <c r="DR129" s="18"/>
      <c r="DS129" s="18"/>
    </row>
    <row r="130" spans="1:123" ht="16.5">
      <c r="A130" s="180"/>
      <c r="B130" s="237" t="s">
        <v>172</v>
      </c>
      <c r="C130" s="213"/>
      <c r="D130" s="236"/>
      <c r="E130" s="219"/>
      <c r="F130" s="220"/>
      <c r="DL130" s="18"/>
      <c r="DM130" s="18"/>
      <c r="DN130" s="18"/>
      <c r="DO130" s="18"/>
      <c r="DP130" s="18"/>
      <c r="DQ130" s="18"/>
      <c r="DR130" s="18"/>
      <c r="DS130" s="18"/>
    </row>
    <row r="131" spans="1:123" ht="16.5">
      <c r="A131" s="180"/>
      <c r="B131" s="238"/>
      <c r="C131" s="213"/>
      <c r="D131" s="236"/>
      <c r="E131" s="219"/>
      <c r="F131" s="220"/>
      <c r="DL131" s="18"/>
      <c r="DM131" s="18"/>
      <c r="DN131" s="18"/>
      <c r="DO131" s="18"/>
      <c r="DP131" s="18"/>
      <c r="DQ131" s="18"/>
      <c r="DR131" s="18"/>
      <c r="DS131" s="18"/>
    </row>
    <row r="132" spans="1:123" ht="51">
      <c r="A132" s="239"/>
      <c r="B132" s="221" t="s">
        <v>173</v>
      </c>
      <c r="C132" s="223" t="s">
        <v>58</v>
      </c>
      <c r="D132" s="239"/>
      <c r="E132" s="240"/>
      <c r="F132" s="240"/>
      <c r="DL132" s="18"/>
      <c r="DM132" s="18"/>
      <c r="DN132" s="18"/>
      <c r="DO132" s="18"/>
      <c r="DP132" s="18"/>
      <c r="DQ132" s="18"/>
      <c r="DR132" s="18"/>
      <c r="DS132" s="18"/>
    </row>
    <row r="133" spans="1:123" ht="16.5">
      <c r="A133" s="241"/>
      <c r="B133" s="242"/>
      <c r="C133" s="242"/>
      <c r="D133" s="241"/>
      <c r="E133" s="240"/>
      <c r="F133" s="240"/>
      <c r="DL133" s="18"/>
      <c r="DM133" s="18"/>
      <c r="DN133" s="18"/>
      <c r="DO133" s="18"/>
      <c r="DP133" s="18"/>
      <c r="DQ133" s="18"/>
      <c r="DR133" s="18"/>
      <c r="DS133" s="18"/>
    </row>
    <row r="134" spans="1:123" ht="25.5">
      <c r="A134" s="239"/>
      <c r="B134" s="221" t="s">
        <v>174</v>
      </c>
      <c r="C134" s="223" t="s">
        <v>58</v>
      </c>
      <c r="D134" s="239"/>
      <c r="E134" s="240"/>
      <c r="F134" s="240"/>
      <c r="DL134" s="18"/>
      <c r="DM134" s="18"/>
      <c r="DN134" s="18"/>
      <c r="DO134" s="18"/>
      <c r="DP134" s="18"/>
      <c r="DQ134" s="18"/>
      <c r="DR134" s="18"/>
      <c r="DS134" s="18"/>
    </row>
    <row r="135" spans="1:123" ht="16.5">
      <c r="A135" s="241"/>
      <c r="B135" s="242"/>
      <c r="C135" s="242"/>
      <c r="D135" s="241"/>
      <c r="E135" s="240"/>
      <c r="F135" s="240"/>
      <c r="DL135" s="18"/>
      <c r="DM135" s="18"/>
      <c r="DN135" s="18"/>
      <c r="DO135" s="18"/>
      <c r="DP135" s="18"/>
      <c r="DQ135" s="18"/>
      <c r="DR135" s="18"/>
      <c r="DS135" s="18"/>
    </row>
    <row r="136" spans="1:123" ht="16.5">
      <c r="A136" s="243"/>
      <c r="B136" s="221" t="s">
        <v>175</v>
      </c>
      <c r="C136" s="223" t="s">
        <v>58</v>
      </c>
      <c r="D136" s="243"/>
      <c r="E136" s="240"/>
      <c r="F136" s="240"/>
      <c r="DL136" s="18"/>
      <c r="DM136" s="18"/>
      <c r="DN136" s="18"/>
      <c r="DO136" s="18"/>
      <c r="DP136" s="18"/>
      <c r="DQ136" s="18"/>
      <c r="DR136" s="18"/>
      <c r="DS136" s="18"/>
    </row>
    <row r="137" spans="1:123" ht="16.5">
      <c r="A137" s="241"/>
      <c r="B137" s="242"/>
      <c r="C137" s="242"/>
      <c r="D137" s="241"/>
      <c r="E137" s="240"/>
      <c r="F137" s="240"/>
      <c r="DL137" s="18"/>
      <c r="DM137" s="18"/>
      <c r="DN137" s="18"/>
      <c r="DO137" s="18"/>
      <c r="DP137" s="18"/>
      <c r="DQ137" s="18"/>
      <c r="DR137" s="18"/>
      <c r="DS137" s="18"/>
    </row>
    <row r="138" spans="1:123" ht="16.5">
      <c r="A138" s="243"/>
      <c r="B138" s="221" t="s">
        <v>176</v>
      </c>
      <c r="C138" s="148"/>
      <c r="D138" s="243"/>
      <c r="E138" s="240"/>
      <c r="F138" s="240"/>
      <c r="DL138" s="18"/>
      <c r="DM138" s="18"/>
      <c r="DN138" s="18"/>
      <c r="DO138" s="18"/>
      <c r="DP138" s="18"/>
      <c r="DQ138" s="18"/>
      <c r="DR138" s="18"/>
      <c r="DS138" s="18"/>
    </row>
    <row r="139" spans="1:123" ht="16.5">
      <c r="A139" s="241"/>
      <c r="B139" s="242"/>
      <c r="C139" s="242"/>
      <c r="D139" s="241"/>
      <c r="E139" s="240"/>
      <c r="F139" s="240"/>
      <c r="DL139" s="18"/>
      <c r="DM139" s="18"/>
      <c r="DN139" s="18"/>
      <c r="DO139" s="18"/>
      <c r="DP139" s="18"/>
      <c r="DQ139" s="18"/>
      <c r="DR139" s="18"/>
      <c r="DS139" s="18"/>
    </row>
    <row r="140" spans="1:123" ht="25.5">
      <c r="A140" s="239"/>
      <c r="B140" s="221" t="s">
        <v>177</v>
      </c>
      <c r="C140" s="223" t="s">
        <v>58</v>
      </c>
      <c r="D140" s="239"/>
      <c r="E140" s="240"/>
      <c r="F140" s="240"/>
      <c r="DL140" s="18"/>
      <c r="DM140" s="18"/>
      <c r="DN140" s="18"/>
      <c r="DO140" s="18"/>
      <c r="DP140" s="18"/>
      <c r="DQ140" s="18"/>
      <c r="DR140" s="18"/>
      <c r="DS140" s="18"/>
    </row>
    <row r="141" spans="1:123" ht="16.5">
      <c r="A141" s="241"/>
      <c r="B141" s="242"/>
      <c r="C141" s="242"/>
      <c r="D141" s="241"/>
      <c r="E141" s="240"/>
      <c r="F141" s="240"/>
      <c r="DL141" s="18"/>
      <c r="DM141" s="18"/>
      <c r="DN141" s="18"/>
      <c r="DO141" s="18"/>
      <c r="DP141" s="18"/>
      <c r="DQ141" s="18"/>
      <c r="DR141" s="18"/>
      <c r="DS141" s="18"/>
    </row>
    <row r="142" spans="1:123" ht="25.5">
      <c r="A142" s="243"/>
      <c r="B142" s="221" t="s">
        <v>178</v>
      </c>
      <c r="C142" s="223" t="s">
        <v>58</v>
      </c>
      <c r="D142" s="243"/>
      <c r="E142" s="240"/>
      <c r="F142" s="240"/>
      <c r="DL142" s="18"/>
      <c r="DM142" s="18"/>
      <c r="DN142" s="18"/>
      <c r="DO142" s="18"/>
      <c r="DP142" s="18"/>
      <c r="DQ142" s="18"/>
      <c r="DR142" s="18"/>
      <c r="DS142" s="18"/>
    </row>
    <row r="143" spans="1:123" ht="16.5">
      <c r="A143" s="180"/>
      <c r="B143" s="244"/>
      <c r="C143" s="213"/>
      <c r="D143" s="245"/>
      <c r="E143" s="219"/>
      <c r="F143" s="246"/>
      <c r="DL143" s="18"/>
      <c r="DM143" s="18"/>
      <c r="DN143" s="18"/>
      <c r="DO143" s="18"/>
      <c r="DP143" s="18"/>
      <c r="DQ143" s="18"/>
      <c r="DR143" s="18"/>
      <c r="DS143" s="18"/>
    </row>
    <row r="144" spans="1:123" ht="16.5">
      <c r="A144" s="241"/>
      <c r="B144" s="247" t="s">
        <v>179</v>
      </c>
      <c r="C144" s="242"/>
      <c r="D144" s="241"/>
      <c r="E144" s="240"/>
      <c r="F144" s="240"/>
      <c r="DL144" s="18"/>
      <c r="DM144" s="18"/>
      <c r="DN144" s="18"/>
      <c r="DO144" s="18"/>
      <c r="DP144" s="18"/>
      <c r="DQ144" s="18"/>
      <c r="DR144" s="18"/>
      <c r="DS144" s="18"/>
    </row>
    <row r="145" spans="1:123" ht="16.5">
      <c r="A145" s="241"/>
      <c r="B145" s="242"/>
      <c r="C145" s="242"/>
      <c r="D145" s="241"/>
      <c r="E145" s="240"/>
      <c r="F145" s="240"/>
      <c r="DL145" s="18"/>
      <c r="DM145" s="18"/>
      <c r="DN145" s="18"/>
      <c r="DO145" s="18"/>
      <c r="DP145" s="18"/>
      <c r="DQ145" s="18"/>
      <c r="DR145" s="18"/>
      <c r="DS145" s="18"/>
    </row>
    <row r="146" spans="1:123" ht="89.25">
      <c r="A146" s="248">
        <v>7.1</v>
      </c>
      <c r="B146" s="221" t="s">
        <v>180</v>
      </c>
      <c r="C146" s="223" t="s">
        <v>181</v>
      </c>
      <c r="D146" s="249">
        <v>3</v>
      </c>
      <c r="E146" s="250"/>
      <c r="F146" s="250">
        <f>E146*D146</f>
        <v>0</v>
      </c>
      <c r="DL146" s="18"/>
      <c r="DM146" s="18"/>
      <c r="DN146" s="18"/>
      <c r="DO146" s="18"/>
      <c r="DP146" s="18"/>
      <c r="DQ146" s="18"/>
      <c r="DR146" s="18"/>
      <c r="DS146" s="18"/>
    </row>
    <row r="147" spans="1:123" ht="16.5">
      <c r="A147" s="241"/>
      <c r="B147" s="242"/>
      <c r="C147" s="242"/>
      <c r="D147" s="241"/>
      <c r="E147" s="240"/>
      <c r="F147" s="240"/>
      <c r="DL147" s="18"/>
      <c r="DM147" s="18"/>
      <c r="DN147" s="18"/>
      <c r="DO147" s="18"/>
      <c r="DP147" s="18"/>
      <c r="DQ147" s="18"/>
      <c r="DR147" s="18"/>
      <c r="DS147" s="18"/>
    </row>
    <row r="148" spans="1:123" ht="63.75">
      <c r="A148" s="248">
        <f>A146+0.1</f>
        <v>7.199999999999999</v>
      </c>
      <c r="B148" s="221" t="s">
        <v>182</v>
      </c>
      <c r="C148" s="223" t="s">
        <v>181</v>
      </c>
      <c r="D148" s="249">
        <v>3</v>
      </c>
      <c r="E148" s="250"/>
      <c r="F148" s="250">
        <f>E148*D148</f>
        <v>0</v>
      </c>
      <c r="DL148" s="18"/>
      <c r="DM148" s="18"/>
      <c r="DN148" s="18"/>
      <c r="DO148" s="18"/>
      <c r="DP148" s="18"/>
      <c r="DQ148" s="18"/>
      <c r="DR148" s="18"/>
      <c r="DS148" s="18"/>
    </row>
    <row r="149" spans="1:123" ht="16.5">
      <c r="A149" s="241"/>
      <c r="B149" s="242"/>
      <c r="C149" s="242"/>
      <c r="D149" s="241"/>
      <c r="E149" s="240"/>
      <c r="F149" s="240"/>
      <c r="DL149" s="18"/>
      <c r="DM149" s="18"/>
      <c r="DN149" s="18"/>
      <c r="DO149" s="18"/>
      <c r="DP149" s="18"/>
      <c r="DQ149" s="18"/>
      <c r="DR149" s="18"/>
      <c r="DS149" s="18"/>
    </row>
    <row r="150" spans="1:139" ht="63.75">
      <c r="A150" s="248">
        <f>A148+0.1</f>
        <v>7.299999999999999</v>
      </c>
      <c r="B150" s="221" t="s">
        <v>183</v>
      </c>
      <c r="C150" s="223" t="s">
        <v>181</v>
      </c>
      <c r="D150" s="249">
        <v>13</v>
      </c>
      <c r="E150" s="250"/>
      <c r="F150" s="250">
        <f>E150*D150</f>
        <v>0</v>
      </c>
      <c r="DL150" s="18"/>
      <c r="DM150" s="18"/>
      <c r="DN150" s="18"/>
      <c r="DO150" s="18"/>
      <c r="DP150" s="18"/>
      <c r="DQ150" s="18"/>
      <c r="DR150" s="18"/>
      <c r="DS150" s="18"/>
      <c r="DT150" s="4"/>
      <c r="DU150" s="4"/>
      <c r="DV150" s="4"/>
      <c r="DW150" s="4"/>
      <c r="DX150" s="4"/>
      <c r="DY150" s="4"/>
      <c r="DZ150" s="4"/>
      <c r="EA150" s="4"/>
      <c r="EB150" s="4"/>
      <c r="EC150" s="4"/>
      <c r="ED150" s="4"/>
      <c r="EE150" s="4"/>
      <c r="EF150" s="4"/>
      <c r="EG150" s="4"/>
      <c r="EH150" s="4"/>
      <c r="EI150" s="4"/>
    </row>
    <row r="151" spans="1:139" ht="16.5">
      <c r="A151" s="241"/>
      <c r="B151" s="242"/>
      <c r="C151" s="242"/>
      <c r="D151" s="241"/>
      <c r="E151" s="240"/>
      <c r="F151" s="240"/>
      <c r="DL151" s="18"/>
      <c r="DM151" s="18"/>
      <c r="DN151" s="18"/>
      <c r="DO151" s="18"/>
      <c r="DP151" s="18"/>
      <c r="DQ151" s="18"/>
      <c r="DR151" s="18"/>
      <c r="DS151" s="18"/>
      <c r="DT151" s="4"/>
      <c r="DU151" s="4"/>
      <c r="DV151" s="4"/>
      <c r="DW151" s="4"/>
      <c r="DX151" s="4"/>
      <c r="DY151" s="4"/>
      <c r="DZ151" s="4"/>
      <c r="EA151" s="4"/>
      <c r="EB151" s="4"/>
      <c r="EC151" s="4"/>
      <c r="ED151" s="4"/>
      <c r="EE151" s="4"/>
      <c r="EF151" s="4"/>
      <c r="EG151" s="4"/>
      <c r="EH151" s="4"/>
      <c r="EI151" s="4"/>
    </row>
    <row r="152" spans="1:139" ht="63.75">
      <c r="A152" s="248">
        <f>A150+0.1</f>
        <v>7.399999999999999</v>
      </c>
      <c r="B152" s="221" t="s">
        <v>184</v>
      </c>
      <c r="C152" s="223" t="s">
        <v>181</v>
      </c>
      <c r="D152" s="249">
        <v>1</v>
      </c>
      <c r="E152" s="250"/>
      <c r="F152" s="250">
        <f>E152*D152</f>
        <v>0</v>
      </c>
      <c r="DL152" s="18"/>
      <c r="DM152" s="18"/>
      <c r="DN152" s="18"/>
      <c r="DO152" s="18"/>
      <c r="DP152" s="18"/>
      <c r="DQ152" s="18"/>
      <c r="DR152" s="18"/>
      <c r="DS152" s="18"/>
      <c r="DT152" s="4"/>
      <c r="DU152" s="4"/>
      <c r="DV152" s="4"/>
      <c r="DW152" s="4"/>
      <c r="DX152" s="4"/>
      <c r="DY152" s="4"/>
      <c r="DZ152" s="4"/>
      <c r="EA152" s="4"/>
      <c r="EB152" s="4"/>
      <c r="EC152" s="4"/>
      <c r="ED152" s="4"/>
      <c r="EE152" s="4"/>
      <c r="EF152" s="4"/>
      <c r="EG152" s="4"/>
      <c r="EH152" s="4"/>
      <c r="EI152" s="4"/>
    </row>
    <row r="153" spans="1:139" ht="16.5">
      <c r="A153" s="241"/>
      <c r="B153" s="242"/>
      <c r="C153" s="242"/>
      <c r="D153" s="241"/>
      <c r="E153" s="240"/>
      <c r="F153" s="240"/>
      <c r="DL153" s="18"/>
      <c r="DM153" s="18"/>
      <c r="DN153" s="18"/>
      <c r="DO153" s="18"/>
      <c r="DP153" s="18"/>
      <c r="DQ153" s="18"/>
      <c r="DR153" s="18"/>
      <c r="DS153" s="18"/>
      <c r="DT153" s="4"/>
      <c r="DU153" s="4"/>
      <c r="DV153" s="4"/>
      <c r="DW153" s="4"/>
      <c r="DX153" s="4"/>
      <c r="DY153" s="4"/>
      <c r="DZ153" s="4"/>
      <c r="EA153" s="4"/>
      <c r="EB153" s="4"/>
      <c r="EC153" s="4"/>
      <c r="ED153" s="4"/>
      <c r="EE153" s="4"/>
      <c r="EF153" s="4"/>
      <c r="EG153" s="4"/>
      <c r="EH153" s="4"/>
      <c r="EI153" s="4"/>
    </row>
    <row r="154" spans="1:139" ht="127.5">
      <c r="A154" s="248">
        <f>A152+0.1</f>
        <v>7.499999999999998</v>
      </c>
      <c r="B154" s="221" t="s">
        <v>185</v>
      </c>
      <c r="C154" s="223" t="s">
        <v>181</v>
      </c>
      <c r="D154" s="249">
        <v>1</v>
      </c>
      <c r="E154" s="250"/>
      <c r="F154" s="250">
        <f>E154*D154</f>
        <v>0</v>
      </c>
      <c r="DL154" s="18"/>
      <c r="DM154" s="18"/>
      <c r="DN154" s="18"/>
      <c r="DO154" s="18"/>
      <c r="DP154" s="18"/>
      <c r="DQ154" s="18"/>
      <c r="DR154" s="18"/>
      <c r="DS154" s="18"/>
      <c r="DT154" s="4"/>
      <c r="DU154" s="4"/>
      <c r="DV154" s="4"/>
      <c r="DW154" s="4"/>
      <c r="DX154" s="4"/>
      <c r="DY154" s="4"/>
      <c r="DZ154" s="4"/>
      <c r="EA154" s="4"/>
      <c r="EB154" s="4"/>
      <c r="EC154" s="4"/>
      <c r="ED154" s="4"/>
      <c r="EE154" s="4"/>
      <c r="EF154" s="4"/>
      <c r="EG154" s="4"/>
      <c r="EH154" s="4"/>
      <c r="EI154" s="4"/>
    </row>
    <row r="155" spans="1:139" ht="16.5">
      <c r="A155" s="241"/>
      <c r="B155" s="242"/>
      <c r="C155" s="242"/>
      <c r="D155" s="241"/>
      <c r="E155" s="240"/>
      <c r="F155" s="240"/>
      <c r="DL155" s="18"/>
      <c r="DM155" s="18"/>
      <c r="DN155" s="18"/>
      <c r="DO155" s="18"/>
      <c r="DP155" s="18"/>
      <c r="DQ155" s="18"/>
      <c r="DR155" s="18"/>
      <c r="DS155" s="18"/>
      <c r="DT155" s="4"/>
      <c r="DU155" s="4"/>
      <c r="DV155" s="4"/>
      <c r="DW155" s="4"/>
      <c r="DX155" s="4"/>
      <c r="DY155" s="4"/>
      <c r="DZ155" s="4"/>
      <c r="EA155" s="4"/>
      <c r="EB155" s="4"/>
      <c r="EC155" s="4"/>
      <c r="ED155" s="4"/>
      <c r="EE155" s="4"/>
      <c r="EF155" s="4"/>
      <c r="EG155" s="4"/>
      <c r="EH155" s="4"/>
      <c r="EI155" s="4"/>
    </row>
    <row r="156" spans="1:139" ht="76.5">
      <c r="A156" s="248">
        <f>A154+0.1</f>
        <v>7.599999999999998</v>
      </c>
      <c r="B156" s="221" t="s">
        <v>186</v>
      </c>
      <c r="C156" s="223" t="s">
        <v>181</v>
      </c>
      <c r="D156" s="249">
        <v>1</v>
      </c>
      <c r="E156" s="250"/>
      <c r="F156" s="250">
        <f>E156*D156</f>
        <v>0</v>
      </c>
      <c r="DL156" s="18"/>
      <c r="DM156" s="18"/>
      <c r="DN156" s="18"/>
      <c r="DO156" s="18"/>
      <c r="DP156" s="18"/>
      <c r="DQ156" s="18"/>
      <c r="DR156" s="18"/>
      <c r="DS156" s="18"/>
      <c r="DT156" s="4"/>
      <c r="DU156" s="4"/>
      <c r="DV156" s="4"/>
      <c r="DW156" s="4"/>
      <c r="DX156" s="4"/>
      <c r="DY156" s="4"/>
      <c r="DZ156" s="4"/>
      <c r="EA156" s="4"/>
      <c r="EB156" s="4"/>
      <c r="EC156" s="4"/>
      <c r="ED156" s="4"/>
      <c r="EE156" s="4"/>
      <c r="EF156" s="4"/>
      <c r="EG156" s="4"/>
      <c r="EH156" s="4"/>
      <c r="EI156" s="4"/>
    </row>
    <row r="157" spans="1:139" ht="16.5">
      <c r="A157" s="241"/>
      <c r="B157" s="242"/>
      <c r="C157" s="242"/>
      <c r="D157" s="241"/>
      <c r="E157" s="240"/>
      <c r="F157" s="240"/>
      <c r="DL157" s="18"/>
      <c r="DM157" s="18"/>
      <c r="DN157" s="18"/>
      <c r="DO157" s="18"/>
      <c r="DP157" s="18"/>
      <c r="DQ157" s="18"/>
      <c r="DR157" s="18"/>
      <c r="DS157" s="18"/>
      <c r="DT157" s="4"/>
      <c r="DU157" s="4"/>
      <c r="DV157" s="4"/>
      <c r="DW157" s="4"/>
      <c r="DX157" s="4"/>
      <c r="DY157" s="4"/>
      <c r="DZ157" s="4"/>
      <c r="EA157" s="4"/>
      <c r="EB157" s="4"/>
      <c r="EC157" s="4"/>
      <c r="ED157" s="4"/>
      <c r="EE157" s="4"/>
      <c r="EF157" s="4"/>
      <c r="EG157" s="4"/>
      <c r="EH157" s="4"/>
      <c r="EI157" s="4"/>
    </row>
    <row r="158" spans="1:139" ht="63.75">
      <c r="A158" s="248">
        <f>A156+0.1</f>
        <v>7.6999999999999975</v>
      </c>
      <c r="B158" s="221" t="s">
        <v>187</v>
      </c>
      <c r="C158" s="223" t="s">
        <v>181</v>
      </c>
      <c r="D158" s="249">
        <v>5</v>
      </c>
      <c r="E158" s="250"/>
      <c r="F158" s="250">
        <f>E158*D158</f>
        <v>0</v>
      </c>
      <c r="DL158" s="18"/>
      <c r="DM158" s="18"/>
      <c r="DN158" s="18"/>
      <c r="DO158" s="18"/>
      <c r="DP158" s="18"/>
      <c r="DQ158" s="18"/>
      <c r="DR158" s="18"/>
      <c r="DS158" s="18"/>
      <c r="DT158" s="4"/>
      <c r="DU158" s="4"/>
      <c r="DV158" s="4"/>
      <c r="DW158" s="4"/>
      <c r="DX158" s="4"/>
      <c r="DY158" s="4"/>
      <c r="DZ158" s="4"/>
      <c r="EA158" s="4"/>
      <c r="EB158" s="4"/>
      <c r="EC158" s="4"/>
      <c r="ED158" s="4"/>
      <c r="EE158" s="4"/>
      <c r="EF158" s="4"/>
      <c r="EG158" s="4"/>
      <c r="EH158" s="4"/>
      <c r="EI158" s="4"/>
    </row>
    <row r="159" spans="1:139" ht="16.5">
      <c r="A159" s="241"/>
      <c r="B159" s="242"/>
      <c r="C159" s="242"/>
      <c r="D159" s="241"/>
      <c r="E159" s="240"/>
      <c r="F159" s="240"/>
      <c r="DL159" s="18"/>
      <c r="DM159" s="18"/>
      <c r="DN159" s="18"/>
      <c r="DO159" s="18"/>
      <c r="DP159" s="18"/>
      <c r="DQ159" s="18"/>
      <c r="DR159" s="18"/>
      <c r="DS159" s="18"/>
      <c r="DT159" s="4"/>
      <c r="DU159" s="4"/>
      <c r="DV159" s="4"/>
      <c r="DW159" s="4"/>
      <c r="DX159" s="4"/>
      <c r="DY159" s="4"/>
      <c r="DZ159" s="4"/>
      <c r="EA159" s="4"/>
      <c r="EB159" s="4"/>
      <c r="EC159" s="4"/>
      <c r="ED159" s="4"/>
      <c r="EE159" s="4"/>
      <c r="EF159" s="4"/>
      <c r="EG159" s="4"/>
      <c r="EH159" s="4"/>
      <c r="EI159" s="4"/>
    </row>
    <row r="160" spans="1:123" ht="16.5">
      <c r="A160" s="243"/>
      <c r="B160" s="109" t="s">
        <v>188</v>
      </c>
      <c r="C160" s="148"/>
      <c r="D160" s="243"/>
      <c r="E160" s="240"/>
      <c r="F160" s="240"/>
      <c r="DL160" s="18"/>
      <c r="DM160" s="18"/>
      <c r="DN160" s="18"/>
      <c r="DO160" s="18"/>
      <c r="DP160" s="18"/>
      <c r="DQ160" s="18"/>
      <c r="DR160" s="18"/>
      <c r="DS160" s="18"/>
    </row>
    <row r="161" spans="1:123" ht="16.5">
      <c r="A161" s="241"/>
      <c r="B161" s="242"/>
      <c r="C161" s="242"/>
      <c r="D161" s="241"/>
      <c r="E161" s="240"/>
      <c r="F161" s="240"/>
      <c r="DL161" s="18"/>
      <c r="DM161" s="18"/>
      <c r="DN161" s="18"/>
      <c r="DO161" s="18"/>
      <c r="DP161" s="18"/>
      <c r="DQ161" s="18"/>
      <c r="DR161" s="18"/>
      <c r="DS161" s="18"/>
    </row>
    <row r="162" spans="1:123" ht="54">
      <c r="A162" s="248">
        <v>7.8</v>
      </c>
      <c r="B162" s="221" t="s">
        <v>189</v>
      </c>
      <c r="C162" s="223" t="s">
        <v>181</v>
      </c>
      <c r="D162" s="249"/>
      <c r="E162" s="250"/>
      <c r="F162" s="250" t="s">
        <v>160</v>
      </c>
      <c r="DL162" s="18"/>
      <c r="DM162" s="18"/>
      <c r="DN162" s="18"/>
      <c r="DO162" s="18"/>
      <c r="DP162" s="18"/>
      <c r="DQ162" s="18"/>
      <c r="DR162" s="18"/>
      <c r="DS162" s="18"/>
    </row>
    <row r="163" spans="1:123" ht="16.5">
      <c r="A163" s="241"/>
      <c r="B163" s="242"/>
      <c r="C163" s="242"/>
      <c r="D163" s="241"/>
      <c r="E163" s="240"/>
      <c r="F163" s="240"/>
      <c r="DL163" s="18"/>
      <c r="DM163" s="18"/>
      <c r="DN163" s="18"/>
      <c r="DO163" s="18"/>
      <c r="DP163" s="18"/>
      <c r="DQ163" s="18"/>
      <c r="DR163" s="18"/>
      <c r="DS163" s="18"/>
    </row>
    <row r="164" spans="1:123" ht="16.5">
      <c r="A164" s="248">
        <f>A162+0.1</f>
        <v>7.8999999999999995</v>
      </c>
      <c r="B164" s="221" t="s">
        <v>190</v>
      </c>
      <c r="C164" s="223" t="s">
        <v>181</v>
      </c>
      <c r="D164" s="249">
        <v>1</v>
      </c>
      <c r="E164" s="250"/>
      <c r="F164" s="250">
        <f>E164*D164</f>
        <v>0</v>
      </c>
      <c r="DL164" s="18"/>
      <c r="DM164" s="18"/>
      <c r="DN164" s="18"/>
      <c r="DO164" s="18"/>
      <c r="DP164" s="18"/>
      <c r="DQ164" s="18"/>
      <c r="DR164" s="18"/>
      <c r="DS164" s="18"/>
    </row>
    <row r="165" spans="1:123" ht="16.5">
      <c r="A165" s="241"/>
      <c r="B165" s="242"/>
      <c r="C165" s="242"/>
      <c r="D165" s="241"/>
      <c r="E165" s="240"/>
      <c r="F165" s="240"/>
      <c r="DL165" s="18"/>
      <c r="DM165" s="18"/>
      <c r="DN165" s="18"/>
      <c r="DO165" s="18"/>
      <c r="DP165" s="18"/>
      <c r="DQ165" s="18"/>
      <c r="DR165" s="18"/>
      <c r="DS165" s="18"/>
    </row>
    <row r="166" spans="1:134" ht="16.5">
      <c r="A166" s="180"/>
      <c r="B166" s="244"/>
      <c r="C166" s="213"/>
      <c r="D166" s="245"/>
      <c r="E166" s="251"/>
      <c r="F166" s="246"/>
      <c r="DL166" s="18"/>
      <c r="DM166" s="18"/>
      <c r="DN166" s="18"/>
      <c r="DO166" s="18"/>
      <c r="DP166" s="18"/>
      <c r="DQ166" s="18"/>
      <c r="DR166" s="18"/>
      <c r="DS166" s="18"/>
      <c r="DT166" s="4"/>
      <c r="DU166" s="4"/>
      <c r="DV166" s="4"/>
      <c r="DW166" s="4"/>
      <c r="DX166" s="4"/>
      <c r="DY166" s="4"/>
      <c r="DZ166" s="4"/>
      <c r="EA166" s="4"/>
      <c r="EB166" s="4"/>
      <c r="EC166" s="4"/>
      <c r="ED166" s="4"/>
    </row>
    <row r="167" spans="1:134" ht="16.5">
      <c r="A167" s="228"/>
      <c r="B167" s="229" t="s">
        <v>191</v>
      </c>
      <c r="C167" s="230"/>
      <c r="D167" s="210"/>
      <c r="E167" s="231"/>
      <c r="F167" s="232">
        <f>SUM(F146:F165)</f>
        <v>0</v>
      </c>
      <c r="DL167" s="18"/>
      <c r="DM167" s="18"/>
      <c r="DN167" s="18"/>
      <c r="DO167" s="18"/>
      <c r="DP167" s="18"/>
      <c r="DQ167" s="18"/>
      <c r="DR167" s="18"/>
      <c r="DS167" s="18"/>
      <c r="DT167" s="4"/>
      <c r="DU167" s="4"/>
      <c r="DV167" s="4"/>
      <c r="DW167" s="4"/>
      <c r="DX167" s="4"/>
      <c r="DY167" s="4"/>
      <c r="DZ167" s="4"/>
      <c r="EA167" s="4"/>
      <c r="EB167" s="4"/>
      <c r="EC167" s="4"/>
      <c r="ED167" s="4"/>
    </row>
    <row r="168" spans="1:123" ht="16.5">
      <c r="A168" s="180"/>
      <c r="B168" s="197"/>
      <c r="C168" s="213"/>
      <c r="D168" s="233"/>
      <c r="E168" s="234"/>
      <c r="F168" s="235"/>
      <c r="DL168" s="18"/>
      <c r="DM168" s="18"/>
      <c r="DN168" s="18"/>
      <c r="DO168" s="18"/>
      <c r="DP168" s="18"/>
      <c r="DQ168" s="18"/>
      <c r="DR168" s="18"/>
      <c r="DS168" s="18"/>
    </row>
    <row r="169" spans="1:123" ht="16.5">
      <c r="A169" s="207"/>
      <c r="B169" s="208" t="s">
        <v>192</v>
      </c>
      <c r="C169" s="209"/>
      <c r="D169" s="210"/>
      <c r="E169" s="210"/>
      <c r="F169" s="211"/>
      <c r="DL169" s="18"/>
      <c r="DM169" s="18"/>
      <c r="DN169" s="18"/>
      <c r="DO169" s="18"/>
      <c r="DP169" s="18"/>
      <c r="DQ169" s="18"/>
      <c r="DR169" s="18"/>
      <c r="DS169" s="18"/>
    </row>
    <row r="170" spans="1:123" ht="16.5">
      <c r="A170" s="241"/>
      <c r="B170" s="242"/>
      <c r="C170" s="242"/>
      <c r="D170" s="241"/>
      <c r="E170" s="240"/>
      <c r="F170" s="240"/>
      <c r="DL170" s="18"/>
      <c r="DM170" s="18"/>
      <c r="DN170" s="18"/>
      <c r="DO170" s="18"/>
      <c r="DP170" s="18"/>
      <c r="DQ170" s="18"/>
      <c r="DR170" s="18"/>
      <c r="DS170" s="18"/>
    </row>
    <row r="171" spans="1:123" ht="51">
      <c r="A171" s="239"/>
      <c r="B171" s="221" t="s">
        <v>193</v>
      </c>
      <c r="C171" s="223" t="s">
        <v>58</v>
      </c>
      <c r="D171" s="239"/>
      <c r="E171" s="240"/>
      <c r="F171" s="240"/>
      <c r="DL171" s="18"/>
      <c r="DM171" s="18"/>
      <c r="DN171" s="18"/>
      <c r="DO171" s="18"/>
      <c r="DP171" s="18"/>
      <c r="DQ171" s="18"/>
      <c r="DR171" s="18"/>
      <c r="DS171" s="18"/>
    </row>
    <row r="172" spans="1:123" ht="16.5">
      <c r="A172" s="241"/>
      <c r="B172" s="242"/>
      <c r="C172" s="242"/>
      <c r="D172" s="241"/>
      <c r="E172" s="240"/>
      <c r="F172" s="240"/>
      <c r="DL172" s="18"/>
      <c r="DM172" s="18"/>
      <c r="DN172" s="18"/>
      <c r="DO172" s="18"/>
      <c r="DP172" s="18"/>
      <c r="DQ172" s="18"/>
      <c r="DR172" s="18"/>
      <c r="DS172" s="18"/>
    </row>
    <row r="173" spans="1:123" ht="25.5">
      <c r="A173" s="239"/>
      <c r="B173" s="221" t="s">
        <v>194</v>
      </c>
      <c r="C173" s="223" t="s">
        <v>58</v>
      </c>
      <c r="D173" s="239"/>
      <c r="E173" s="240"/>
      <c r="F173" s="240"/>
      <c r="DL173" s="18"/>
      <c r="DM173" s="18"/>
      <c r="DN173" s="18"/>
      <c r="DO173" s="18"/>
      <c r="DP173" s="18"/>
      <c r="DQ173" s="18"/>
      <c r="DR173" s="18"/>
      <c r="DS173" s="18"/>
    </row>
    <row r="174" spans="1:123" ht="16.5">
      <c r="A174" s="241"/>
      <c r="B174" s="242"/>
      <c r="C174" s="242"/>
      <c r="D174" s="241"/>
      <c r="E174" s="240"/>
      <c r="F174" s="240"/>
      <c r="DL174" s="18"/>
      <c r="DM174" s="18"/>
      <c r="DN174" s="18"/>
      <c r="DO174" s="18"/>
      <c r="DP174" s="18"/>
      <c r="DQ174" s="18"/>
      <c r="DR174" s="18"/>
      <c r="DS174" s="18"/>
    </row>
    <row r="175" spans="1:123" ht="25.5">
      <c r="A175" s="239"/>
      <c r="B175" s="221" t="s">
        <v>195</v>
      </c>
      <c r="C175" s="223" t="s">
        <v>58</v>
      </c>
      <c r="D175" s="239"/>
      <c r="E175" s="240"/>
      <c r="F175" s="240"/>
      <c r="DL175" s="18"/>
      <c r="DM175" s="18"/>
      <c r="DN175" s="18"/>
      <c r="DO175" s="18"/>
      <c r="DP175" s="18"/>
      <c r="DQ175" s="18"/>
      <c r="DR175" s="18"/>
      <c r="DS175" s="18"/>
    </row>
    <row r="176" spans="1:123" ht="16.5">
      <c r="A176" s="241"/>
      <c r="B176" s="242"/>
      <c r="C176" s="242"/>
      <c r="D176" s="241"/>
      <c r="E176" s="240"/>
      <c r="F176" s="240"/>
      <c r="DL176" s="18"/>
      <c r="DM176" s="18"/>
      <c r="DN176" s="18"/>
      <c r="DO176" s="18"/>
      <c r="DP176" s="18"/>
      <c r="DQ176" s="18"/>
      <c r="DR176" s="18"/>
      <c r="DS176" s="18"/>
    </row>
    <row r="177" spans="1:123" ht="25.5">
      <c r="A177" s="243"/>
      <c r="B177" s="221" t="s">
        <v>196</v>
      </c>
      <c r="C177" s="223" t="s">
        <v>58</v>
      </c>
      <c r="D177" s="243"/>
      <c r="E177" s="240"/>
      <c r="F177" s="240"/>
      <c r="DL177" s="18"/>
      <c r="DM177" s="18"/>
      <c r="DN177" s="18"/>
      <c r="DO177" s="18"/>
      <c r="DP177" s="18"/>
      <c r="DQ177" s="18"/>
      <c r="DR177" s="18"/>
      <c r="DS177" s="18"/>
    </row>
    <row r="178" spans="1:123" ht="16.5">
      <c r="A178" s="241"/>
      <c r="B178" s="242"/>
      <c r="C178" s="242"/>
      <c r="D178" s="241"/>
      <c r="E178" s="240"/>
      <c r="F178" s="240"/>
      <c r="DL178" s="18"/>
      <c r="DM178" s="18"/>
      <c r="DN178" s="18"/>
      <c r="DO178" s="18"/>
      <c r="DP178" s="18"/>
      <c r="DQ178" s="18"/>
      <c r="DR178" s="18"/>
      <c r="DS178" s="18"/>
    </row>
    <row r="179" spans="1:123" ht="16.5">
      <c r="A179" s="243"/>
      <c r="B179" s="221" t="s">
        <v>197</v>
      </c>
      <c r="C179" s="223" t="s">
        <v>58</v>
      </c>
      <c r="D179" s="243"/>
      <c r="E179" s="240"/>
      <c r="F179" s="240"/>
      <c r="DL179" s="18"/>
      <c r="DM179" s="18"/>
      <c r="DN179" s="18"/>
      <c r="DO179" s="18"/>
      <c r="DP179" s="18"/>
      <c r="DQ179" s="18"/>
      <c r="DR179" s="18"/>
      <c r="DS179" s="18"/>
    </row>
    <row r="180" spans="1:123" ht="16.5">
      <c r="A180" s="241"/>
      <c r="B180" s="242"/>
      <c r="C180" s="242"/>
      <c r="D180" s="241"/>
      <c r="E180" s="240"/>
      <c r="F180" s="240"/>
      <c r="DL180" s="18"/>
      <c r="DM180" s="18"/>
      <c r="DN180" s="18"/>
      <c r="DO180" s="18"/>
      <c r="DP180" s="18"/>
      <c r="DQ180" s="18"/>
      <c r="DR180" s="18"/>
      <c r="DS180" s="18"/>
    </row>
    <row r="181" spans="1:123" ht="25.5">
      <c r="A181" s="239"/>
      <c r="B181" s="221" t="s">
        <v>198</v>
      </c>
      <c r="C181" s="223" t="s">
        <v>58</v>
      </c>
      <c r="D181" s="239"/>
      <c r="E181" s="240"/>
      <c r="F181" s="240"/>
      <c r="DL181" s="18"/>
      <c r="DM181" s="18"/>
      <c r="DN181" s="18"/>
      <c r="DO181" s="18"/>
      <c r="DP181" s="18"/>
      <c r="DQ181" s="18"/>
      <c r="DR181" s="18"/>
      <c r="DS181" s="18"/>
    </row>
    <row r="182" spans="1:123" ht="16.5">
      <c r="A182" s="241"/>
      <c r="B182" s="242"/>
      <c r="C182" s="242"/>
      <c r="D182" s="241"/>
      <c r="E182" s="240"/>
      <c r="F182" s="240"/>
      <c r="DL182" s="18"/>
      <c r="DM182" s="18"/>
      <c r="DN182" s="18"/>
      <c r="DO182" s="18"/>
      <c r="DP182" s="18"/>
      <c r="DQ182" s="18"/>
      <c r="DR182" s="18"/>
      <c r="DS182" s="18"/>
    </row>
    <row r="183" spans="1:123" ht="16.5">
      <c r="A183" s="243"/>
      <c r="B183" s="221" t="s">
        <v>199</v>
      </c>
      <c r="C183" s="223" t="s">
        <v>58</v>
      </c>
      <c r="D183" s="243"/>
      <c r="E183" s="240"/>
      <c r="F183" s="240"/>
      <c r="DL183" s="18"/>
      <c r="DM183" s="18"/>
      <c r="DN183" s="18"/>
      <c r="DO183" s="18"/>
      <c r="DP183" s="18"/>
      <c r="DQ183" s="18"/>
      <c r="DR183" s="18"/>
      <c r="DS183" s="18"/>
    </row>
    <row r="184" spans="1:123" ht="16.5">
      <c r="A184" s="241"/>
      <c r="B184" s="242"/>
      <c r="C184" s="242"/>
      <c r="D184" s="241"/>
      <c r="E184" s="240"/>
      <c r="F184" s="240"/>
      <c r="DL184" s="18"/>
      <c r="DM184" s="18"/>
      <c r="DN184" s="18"/>
      <c r="DO184" s="18"/>
      <c r="DP184" s="18"/>
      <c r="DQ184" s="18"/>
      <c r="DR184" s="18"/>
      <c r="DS184" s="18"/>
    </row>
    <row r="185" spans="1:123" ht="16.5">
      <c r="A185" s="241"/>
      <c r="B185" s="242"/>
      <c r="C185" s="242"/>
      <c r="D185" s="241"/>
      <c r="E185" s="240"/>
      <c r="F185" s="240"/>
      <c r="DL185" s="18"/>
      <c r="DM185" s="18"/>
      <c r="DN185" s="18"/>
      <c r="DO185" s="18"/>
      <c r="DP185" s="18"/>
      <c r="DQ185" s="18"/>
      <c r="DR185" s="18"/>
      <c r="DS185" s="18"/>
    </row>
    <row r="186" spans="1:123" ht="16.5">
      <c r="A186" s="241"/>
      <c r="B186" s="252" t="s">
        <v>200</v>
      </c>
      <c r="C186" s="242"/>
      <c r="D186" s="241"/>
      <c r="E186" s="240"/>
      <c r="F186" s="240"/>
      <c r="DL186" s="18"/>
      <c r="DM186" s="18"/>
      <c r="DN186" s="18"/>
      <c r="DO186" s="18"/>
      <c r="DP186" s="18"/>
      <c r="DQ186" s="18"/>
      <c r="DR186" s="18"/>
      <c r="DS186" s="18"/>
    </row>
    <row r="187" spans="1:123" ht="16.5">
      <c r="A187" s="241"/>
      <c r="B187" s="242"/>
      <c r="C187" s="242"/>
      <c r="D187" s="241"/>
      <c r="E187" s="240"/>
      <c r="F187" s="240"/>
      <c r="DL187" s="18"/>
      <c r="DM187" s="18"/>
      <c r="DN187" s="18"/>
      <c r="DO187" s="18"/>
      <c r="DP187" s="18"/>
      <c r="DQ187" s="18"/>
      <c r="DR187" s="18"/>
      <c r="DS187" s="18"/>
    </row>
    <row r="188" spans="1:123" ht="38.25">
      <c r="A188" s="248">
        <v>9.1</v>
      </c>
      <c r="B188" s="221" t="s">
        <v>201</v>
      </c>
      <c r="C188" s="253" t="s">
        <v>202</v>
      </c>
      <c r="D188" s="254">
        <v>5.5</v>
      </c>
      <c r="E188" s="250"/>
      <c r="F188" s="250">
        <f>D188*E188</f>
        <v>0</v>
      </c>
      <c r="G188" s="3">
        <f>1.4*3.7</f>
        <v>5.18</v>
      </c>
      <c r="DL188" s="18"/>
      <c r="DM188" s="18"/>
      <c r="DN188" s="18"/>
      <c r="DO188" s="18"/>
      <c r="DP188" s="18"/>
      <c r="DQ188" s="18"/>
      <c r="DR188" s="18"/>
      <c r="DS188" s="18"/>
    </row>
    <row r="189" spans="1:123" ht="16.5">
      <c r="A189" s="241"/>
      <c r="B189" s="242"/>
      <c r="C189" s="242"/>
      <c r="D189" s="241"/>
      <c r="E189" s="240"/>
      <c r="F189" s="240"/>
      <c r="DL189" s="18"/>
      <c r="DM189" s="18"/>
      <c r="DN189" s="18"/>
      <c r="DO189" s="18"/>
      <c r="DP189" s="18"/>
      <c r="DQ189" s="18"/>
      <c r="DR189" s="18"/>
      <c r="DS189" s="18"/>
    </row>
    <row r="190" spans="1:123" ht="38.25">
      <c r="A190" s="248">
        <f>A188+0.1</f>
        <v>9.2</v>
      </c>
      <c r="B190" s="221" t="s">
        <v>203</v>
      </c>
      <c r="C190" s="253" t="s">
        <v>202</v>
      </c>
      <c r="D190" s="254"/>
      <c r="E190" s="250"/>
      <c r="F190" s="250" t="s">
        <v>160</v>
      </c>
      <c r="DL190" s="18"/>
      <c r="DM190" s="18"/>
      <c r="DN190" s="18"/>
      <c r="DO190" s="18"/>
      <c r="DP190" s="18"/>
      <c r="DQ190" s="18"/>
      <c r="DR190" s="18"/>
      <c r="DS190" s="18"/>
    </row>
    <row r="191" spans="1:123" ht="23.25">
      <c r="A191" s="241"/>
      <c r="B191" s="221"/>
      <c r="C191" s="253"/>
      <c r="D191" s="241"/>
      <c r="E191" s="240"/>
      <c r="F191" s="240"/>
      <c r="DL191" s="18"/>
      <c r="DM191" s="18"/>
      <c r="DN191" s="18"/>
      <c r="DO191" s="18"/>
      <c r="DP191" s="18"/>
      <c r="DQ191" s="18"/>
      <c r="DR191" s="18"/>
      <c r="DS191" s="18"/>
    </row>
    <row r="192" spans="1:123" ht="38.25">
      <c r="A192" s="248">
        <v>9.3</v>
      </c>
      <c r="B192" s="221" t="s">
        <v>204</v>
      </c>
      <c r="C192" s="253" t="s">
        <v>202</v>
      </c>
      <c r="D192" s="254">
        <v>30</v>
      </c>
      <c r="E192" s="250"/>
      <c r="F192" s="250">
        <f>E192*D192</f>
        <v>0</v>
      </c>
      <c r="DL192" s="18"/>
      <c r="DM192" s="18"/>
      <c r="DN192" s="18"/>
      <c r="DO192" s="18"/>
      <c r="DP192" s="18"/>
      <c r="DQ192" s="18"/>
      <c r="DR192" s="18"/>
      <c r="DS192" s="18"/>
    </row>
    <row r="193" spans="1:123" ht="16.5">
      <c r="A193" s="241"/>
      <c r="B193" s="242"/>
      <c r="C193" s="242"/>
      <c r="D193" s="241"/>
      <c r="E193" s="240"/>
      <c r="F193" s="240"/>
      <c r="DL193" s="18"/>
      <c r="DM193" s="18"/>
      <c r="DN193" s="18"/>
      <c r="DO193" s="18"/>
      <c r="DP193" s="18"/>
      <c r="DQ193" s="18"/>
      <c r="DR193" s="18"/>
      <c r="DS193" s="18"/>
    </row>
    <row r="194" spans="1:123" ht="38.25">
      <c r="A194" s="248">
        <v>9.4</v>
      </c>
      <c r="B194" s="221" t="s">
        <v>205</v>
      </c>
      <c r="C194" s="253" t="s">
        <v>202</v>
      </c>
      <c r="D194" s="254">
        <v>45</v>
      </c>
      <c r="E194" s="250"/>
      <c r="F194" s="250">
        <f>E194*D194</f>
        <v>0</v>
      </c>
      <c r="DL194" s="18"/>
      <c r="DM194" s="18"/>
      <c r="DN194" s="18"/>
      <c r="DO194" s="18"/>
      <c r="DP194" s="18"/>
      <c r="DQ194" s="18"/>
      <c r="DR194" s="18"/>
      <c r="DS194" s="18"/>
    </row>
    <row r="195" spans="1:123" ht="16.5">
      <c r="A195" s="241"/>
      <c r="B195" s="242"/>
      <c r="C195" s="242"/>
      <c r="D195" s="241"/>
      <c r="E195" s="240"/>
      <c r="F195" s="240"/>
      <c r="DL195" s="18"/>
      <c r="DM195" s="18"/>
      <c r="DN195" s="18"/>
      <c r="DO195" s="18"/>
      <c r="DP195" s="18"/>
      <c r="DQ195" s="18"/>
      <c r="DR195" s="18"/>
      <c r="DS195" s="18"/>
    </row>
    <row r="196" spans="1:123" ht="63.75">
      <c r="A196" s="248">
        <f>A194+0.1</f>
        <v>9.5</v>
      </c>
      <c r="B196" s="221" t="s">
        <v>206</v>
      </c>
      <c r="C196" s="253" t="s">
        <v>202</v>
      </c>
      <c r="D196" s="254">
        <v>78</v>
      </c>
      <c r="E196" s="250"/>
      <c r="F196" s="250">
        <f>E196*D196</f>
        <v>0</v>
      </c>
      <c r="DL196" s="18"/>
      <c r="DM196" s="18"/>
      <c r="DN196" s="18"/>
      <c r="DO196" s="18"/>
      <c r="DP196" s="18"/>
      <c r="DQ196" s="18"/>
      <c r="DR196" s="18"/>
      <c r="DS196" s="18"/>
    </row>
    <row r="197" spans="1:123" ht="16.5">
      <c r="A197" s="241"/>
      <c r="B197" s="242"/>
      <c r="C197" s="242"/>
      <c r="D197" s="241"/>
      <c r="E197" s="240"/>
      <c r="F197" s="240"/>
      <c r="DL197" s="18"/>
      <c r="DM197" s="18"/>
      <c r="DN197" s="18"/>
      <c r="DO197" s="18"/>
      <c r="DP197" s="18"/>
      <c r="DQ197" s="18"/>
      <c r="DR197" s="18"/>
      <c r="DS197" s="18"/>
    </row>
    <row r="198" spans="1:123" ht="38.25">
      <c r="A198" s="248">
        <f>A196+0.1</f>
        <v>9.6</v>
      </c>
      <c r="B198" s="221" t="s">
        <v>207</v>
      </c>
      <c r="C198" s="253" t="s">
        <v>202</v>
      </c>
      <c r="D198" s="254">
        <v>45</v>
      </c>
      <c r="E198" s="250"/>
      <c r="F198" s="250">
        <f>E198*D198</f>
        <v>0</v>
      </c>
      <c r="DL198" s="18"/>
      <c r="DM198" s="18"/>
      <c r="DN198" s="18"/>
      <c r="DO198" s="18"/>
      <c r="DP198" s="18"/>
      <c r="DQ198" s="18"/>
      <c r="DR198" s="18"/>
      <c r="DS198" s="18"/>
    </row>
    <row r="199" spans="1:123" ht="16.5">
      <c r="A199" s="241"/>
      <c r="B199" s="242"/>
      <c r="C199" s="242"/>
      <c r="D199" s="241"/>
      <c r="E199" s="240"/>
      <c r="F199" s="240"/>
      <c r="DL199" s="18"/>
      <c r="DM199" s="18"/>
      <c r="DN199" s="18"/>
      <c r="DO199" s="18"/>
      <c r="DP199" s="18"/>
      <c r="DQ199" s="18"/>
      <c r="DR199" s="18"/>
      <c r="DS199" s="18"/>
    </row>
    <row r="200" spans="1:123" ht="38.25">
      <c r="A200" s="248">
        <f>A198+0.1</f>
        <v>9.7</v>
      </c>
      <c r="B200" s="221" t="s">
        <v>208</v>
      </c>
      <c r="C200" s="253" t="s">
        <v>202</v>
      </c>
      <c r="D200" s="254">
        <v>190</v>
      </c>
      <c r="E200" s="250"/>
      <c r="F200" s="250">
        <f>E200*D200</f>
        <v>0</v>
      </c>
      <c r="DL200" s="18"/>
      <c r="DM200" s="18"/>
      <c r="DN200" s="18"/>
      <c r="DO200" s="18"/>
      <c r="DP200" s="18"/>
      <c r="DQ200" s="18"/>
      <c r="DR200" s="18"/>
      <c r="DS200" s="18"/>
    </row>
    <row r="201" spans="1:123" ht="16.5">
      <c r="A201" s="241"/>
      <c r="B201" s="242"/>
      <c r="C201" s="242"/>
      <c r="D201" s="241"/>
      <c r="E201" s="240"/>
      <c r="F201" s="240"/>
      <c r="DL201" s="18"/>
      <c r="DM201" s="18"/>
      <c r="DN201" s="18"/>
      <c r="DO201" s="18"/>
      <c r="DP201" s="18"/>
      <c r="DQ201" s="18"/>
      <c r="DR201" s="18"/>
      <c r="DS201" s="18"/>
    </row>
    <row r="202" spans="1:123" ht="102">
      <c r="A202" s="248">
        <f>A200+0.1</f>
        <v>9.799999999999999</v>
      </c>
      <c r="B202" s="255" t="s">
        <v>209</v>
      </c>
      <c r="C202" s="256" t="s">
        <v>202</v>
      </c>
      <c r="D202" s="254">
        <v>45.5</v>
      </c>
      <c r="E202" s="250"/>
      <c r="F202" s="250">
        <f>E202*D202</f>
        <v>0</v>
      </c>
      <c r="DL202" s="18"/>
      <c r="DM202" s="18"/>
      <c r="DN202" s="18"/>
      <c r="DO202" s="18"/>
      <c r="DP202" s="18"/>
      <c r="DQ202" s="18"/>
      <c r="DR202" s="18"/>
      <c r="DS202" s="18"/>
    </row>
    <row r="203" spans="1:123" ht="16.5">
      <c r="A203" s="248"/>
      <c r="B203" s="255"/>
      <c r="C203" s="223"/>
      <c r="D203" s="254"/>
      <c r="E203" s="250"/>
      <c r="F203" s="250"/>
      <c r="DL203" s="18"/>
      <c r="DM203" s="18"/>
      <c r="DN203" s="18"/>
      <c r="DO203" s="18"/>
      <c r="DP203" s="18"/>
      <c r="DQ203" s="18"/>
      <c r="DR203" s="18"/>
      <c r="DS203" s="18"/>
    </row>
    <row r="204" spans="1:123" ht="38.25">
      <c r="A204" s="248">
        <v>9.9</v>
      </c>
      <c r="B204" s="255" t="s">
        <v>210</v>
      </c>
      <c r="C204" s="223" t="s">
        <v>211</v>
      </c>
      <c r="D204" s="254">
        <v>3</v>
      </c>
      <c r="E204" s="250"/>
      <c r="F204" s="250">
        <f>E204*D204</f>
        <v>0</v>
      </c>
      <c r="DL204" s="18"/>
      <c r="DM204" s="18"/>
      <c r="DN204" s="18"/>
      <c r="DO204" s="18"/>
      <c r="DP204" s="18"/>
      <c r="DQ204" s="18"/>
      <c r="DR204" s="18"/>
      <c r="DS204" s="18"/>
    </row>
    <row r="205" spans="1:123" ht="16.5">
      <c r="A205" s="241"/>
      <c r="B205" s="255"/>
      <c r="C205" s="223"/>
      <c r="D205" s="254"/>
      <c r="E205" s="250"/>
      <c r="F205" s="250"/>
      <c r="DL205" s="18"/>
      <c r="DM205" s="18"/>
      <c r="DN205" s="18"/>
      <c r="DO205" s="18"/>
      <c r="DP205" s="18"/>
      <c r="DQ205" s="18"/>
      <c r="DR205" s="18"/>
      <c r="DS205" s="18"/>
    </row>
    <row r="206" spans="1:123" ht="25.5">
      <c r="A206" s="257">
        <v>9.1</v>
      </c>
      <c r="B206" s="255" t="s">
        <v>212</v>
      </c>
      <c r="C206" s="223" t="s">
        <v>129</v>
      </c>
      <c r="D206" s="254">
        <v>1</v>
      </c>
      <c r="E206" s="250"/>
      <c r="F206" s="250">
        <f>E206*D206</f>
        <v>0</v>
      </c>
      <c r="DL206" s="18"/>
      <c r="DM206" s="18"/>
      <c r="DN206" s="18"/>
      <c r="DO206" s="18"/>
      <c r="DP206" s="18"/>
      <c r="DQ206" s="18"/>
      <c r="DR206" s="18"/>
      <c r="DS206" s="18"/>
    </row>
    <row r="207" spans="1:123" ht="16.5">
      <c r="A207" s="241"/>
      <c r="B207" s="255"/>
      <c r="C207" s="223"/>
      <c r="D207" s="254"/>
      <c r="E207" s="250"/>
      <c r="F207" s="250"/>
      <c r="DL207" s="18"/>
      <c r="DM207" s="18"/>
      <c r="DN207" s="18"/>
      <c r="DO207" s="18"/>
      <c r="DP207" s="18"/>
      <c r="DQ207" s="18"/>
      <c r="DR207" s="18"/>
      <c r="DS207" s="18"/>
    </row>
    <row r="208" spans="1:123" ht="16.5">
      <c r="A208" s="241"/>
      <c r="B208" s="258" t="s">
        <v>213</v>
      </c>
      <c r="C208" s="259"/>
      <c r="D208" s="260"/>
      <c r="E208" s="261"/>
      <c r="F208" s="261"/>
      <c r="DL208" s="18"/>
      <c r="DM208" s="18"/>
      <c r="DN208" s="18"/>
      <c r="DO208" s="18"/>
      <c r="DP208" s="18"/>
      <c r="DQ208" s="18"/>
      <c r="DR208" s="18"/>
      <c r="DS208" s="18"/>
    </row>
    <row r="209" spans="1:123" ht="16.5">
      <c r="A209" s="241"/>
      <c r="B209" s="255"/>
      <c r="C209" s="242"/>
      <c r="D209" s="241"/>
      <c r="E209" s="240"/>
      <c r="F209" s="240"/>
      <c r="DL209" s="18"/>
      <c r="DM209" s="18"/>
      <c r="DN209" s="18"/>
      <c r="DO209" s="18"/>
      <c r="DP209" s="18"/>
      <c r="DQ209" s="18"/>
      <c r="DR209" s="18"/>
      <c r="DS209" s="18"/>
    </row>
    <row r="210" spans="1:123" ht="66">
      <c r="A210" s="249">
        <v>9.11</v>
      </c>
      <c r="B210" s="262" t="s">
        <v>214</v>
      </c>
      <c r="C210" s="213" t="s">
        <v>215</v>
      </c>
      <c r="D210" s="249">
        <v>584</v>
      </c>
      <c r="E210" s="224"/>
      <c r="F210" s="220">
        <f>E210*D210</f>
        <v>0</v>
      </c>
      <c r="DL210" s="18"/>
      <c r="DM210" s="18"/>
      <c r="DN210" s="18"/>
      <c r="DO210" s="18"/>
      <c r="DP210" s="18"/>
      <c r="DQ210" s="18"/>
      <c r="DR210" s="18"/>
      <c r="DS210" s="18"/>
    </row>
    <row r="211" spans="1:123" ht="16.5">
      <c r="A211" s="241"/>
      <c r="B211" s="242"/>
      <c r="C211" s="242"/>
      <c r="D211" s="241"/>
      <c r="E211" s="240"/>
      <c r="F211" s="240"/>
      <c r="DL211" s="18"/>
      <c r="DM211" s="18"/>
      <c r="DN211" s="18"/>
      <c r="DO211" s="18"/>
      <c r="DP211" s="18"/>
      <c r="DQ211" s="18"/>
      <c r="DR211" s="18"/>
      <c r="DS211" s="18"/>
    </row>
    <row r="212" spans="1:123" ht="63.75">
      <c r="A212" s="249">
        <v>9.12</v>
      </c>
      <c r="B212" s="262" t="s">
        <v>216</v>
      </c>
      <c r="C212" s="213" t="s">
        <v>215</v>
      </c>
      <c r="D212" s="249">
        <v>76</v>
      </c>
      <c r="E212" s="224"/>
      <c r="F212" s="220">
        <f>E212*D212</f>
        <v>0</v>
      </c>
      <c r="DL212" s="18"/>
      <c r="DM212" s="18"/>
      <c r="DN212" s="18"/>
      <c r="DO212" s="18"/>
      <c r="DP212" s="18"/>
      <c r="DQ212" s="18"/>
      <c r="DR212" s="18"/>
      <c r="DS212" s="18"/>
    </row>
    <row r="213" spans="1:123" ht="16.5">
      <c r="A213" s="241"/>
      <c r="B213" s="242"/>
      <c r="C213" s="242"/>
      <c r="D213" s="241"/>
      <c r="E213" s="240"/>
      <c r="F213" s="240"/>
      <c r="DL213" s="18"/>
      <c r="DM213" s="18"/>
      <c r="DN213" s="18"/>
      <c r="DO213" s="18"/>
      <c r="DP213" s="18"/>
      <c r="DQ213" s="18"/>
      <c r="DR213" s="18"/>
      <c r="DS213" s="18"/>
    </row>
    <row r="214" spans="1:123" ht="16.5">
      <c r="A214" s="228"/>
      <c r="B214" s="229" t="s">
        <v>217</v>
      </c>
      <c r="C214" s="230"/>
      <c r="D214" s="210"/>
      <c r="E214" s="231"/>
      <c r="F214" s="232">
        <f>SUM(F188:F213)</f>
        <v>0</v>
      </c>
      <c r="DL214" s="18"/>
      <c r="DM214" s="18"/>
      <c r="DN214" s="18"/>
      <c r="DO214" s="18"/>
      <c r="DP214" s="18"/>
      <c r="DQ214" s="18"/>
      <c r="DR214" s="18"/>
      <c r="DS214" s="18"/>
    </row>
    <row r="215" spans="1:123" ht="16.5">
      <c r="A215" s="180"/>
      <c r="B215" s="263"/>
      <c r="C215" s="213"/>
      <c r="D215" s="264"/>
      <c r="E215" s="265"/>
      <c r="F215" s="266"/>
      <c r="DL215" s="18"/>
      <c r="DM215" s="18"/>
      <c r="DN215" s="18"/>
      <c r="DO215" s="18"/>
      <c r="DP215" s="18"/>
      <c r="DQ215" s="18"/>
      <c r="DR215" s="18"/>
      <c r="DS215" s="18"/>
    </row>
    <row r="216" spans="1:189" ht="16.5">
      <c r="A216" s="180"/>
      <c r="B216" s="263"/>
      <c r="C216" s="213"/>
      <c r="D216" s="264"/>
      <c r="E216" s="265"/>
      <c r="F216" s="266"/>
      <c r="DL216" s="18"/>
      <c r="DM216" s="18"/>
      <c r="DN216" s="18"/>
      <c r="DO216" s="18"/>
      <c r="DP216" s="18"/>
      <c r="DQ216" s="18"/>
      <c r="DR216" s="18"/>
      <c r="DS216" s="18"/>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row>
    <row r="217" spans="1:123" ht="16.5">
      <c r="A217" s="207"/>
      <c r="B217" s="208" t="s">
        <v>218</v>
      </c>
      <c r="C217" s="209"/>
      <c r="D217" s="210"/>
      <c r="E217" s="210"/>
      <c r="F217" s="211"/>
      <c r="DL217" s="18"/>
      <c r="DM217" s="18"/>
      <c r="DN217" s="18"/>
      <c r="DO217" s="18"/>
      <c r="DP217" s="18"/>
      <c r="DQ217" s="18"/>
      <c r="DR217" s="18"/>
      <c r="DS217" s="18"/>
    </row>
    <row r="218" spans="1:189" s="267" customFormat="1" ht="12.75">
      <c r="A218" s="241"/>
      <c r="B218" s="242"/>
      <c r="C218" s="242"/>
      <c r="D218" s="241"/>
      <c r="E218" s="240"/>
      <c r="F218" s="240"/>
      <c r="FL218" s="268"/>
      <c r="FM218" s="268"/>
      <c r="FN218" s="268"/>
      <c r="FO218" s="268"/>
      <c r="FP218" s="268"/>
      <c r="FQ218" s="268"/>
      <c r="FR218" s="268"/>
      <c r="FS218" s="268"/>
      <c r="FT218" s="268"/>
      <c r="FU218" s="268"/>
      <c r="FV218" s="268"/>
      <c r="FW218" s="268"/>
      <c r="FX218" s="268"/>
      <c r="FY218" s="268"/>
      <c r="FZ218" s="268"/>
      <c r="GA218" s="268"/>
      <c r="GB218" s="268"/>
      <c r="GC218" s="268"/>
      <c r="GD218" s="268"/>
      <c r="GE218" s="268"/>
      <c r="GF218" s="268"/>
      <c r="GG218" s="268"/>
    </row>
    <row r="219" spans="1:123" ht="16.5">
      <c r="A219" s="180"/>
      <c r="B219" s="237" t="s">
        <v>219</v>
      </c>
      <c r="C219" s="269"/>
      <c r="D219" s="245"/>
      <c r="E219" s="219"/>
      <c r="F219" s="220">
        <f aca="true" t="shared" si="1" ref="F219:F224">E219*D219</f>
        <v>0</v>
      </c>
      <c r="DL219" s="18"/>
      <c r="DM219" s="18"/>
      <c r="DN219" s="18"/>
      <c r="DO219" s="18"/>
      <c r="DP219" s="18"/>
      <c r="DQ219" s="18"/>
      <c r="DR219" s="18"/>
      <c r="DS219" s="18"/>
    </row>
    <row r="220" spans="1:123" ht="16.5">
      <c r="A220" s="180"/>
      <c r="B220" s="109"/>
      <c r="C220" s="269"/>
      <c r="D220" s="245"/>
      <c r="E220" s="219"/>
      <c r="F220" s="220">
        <f t="shared" si="1"/>
        <v>0</v>
      </c>
      <c r="DL220" s="18"/>
      <c r="DM220" s="18"/>
      <c r="DN220" s="18"/>
      <c r="DO220" s="18"/>
      <c r="DP220" s="18"/>
      <c r="DQ220" s="18"/>
      <c r="DR220" s="18"/>
      <c r="DS220" s="18"/>
    </row>
    <row r="221" spans="1:123" ht="38.25">
      <c r="A221" s="180"/>
      <c r="B221" s="221" t="s">
        <v>220</v>
      </c>
      <c r="C221" s="213" t="s">
        <v>58</v>
      </c>
      <c r="D221" s="245"/>
      <c r="E221" s="219"/>
      <c r="F221" s="220">
        <f t="shared" si="1"/>
        <v>0</v>
      </c>
      <c r="DL221" s="18"/>
      <c r="DM221" s="18"/>
      <c r="DN221" s="18"/>
      <c r="DO221" s="18"/>
      <c r="DP221" s="18"/>
      <c r="DQ221" s="18"/>
      <c r="DR221" s="18"/>
      <c r="DS221" s="18"/>
    </row>
    <row r="222" spans="1:123" ht="16.5">
      <c r="A222" s="180"/>
      <c r="B222" s="221"/>
      <c r="C222" s="213"/>
      <c r="D222" s="245"/>
      <c r="E222" s="219"/>
      <c r="F222" s="220">
        <f t="shared" si="1"/>
        <v>0</v>
      </c>
      <c r="G222" s="3">
        <f>250000</f>
        <v>250000</v>
      </c>
      <c r="DL222" s="18"/>
      <c r="DM222" s="18"/>
      <c r="DN222" s="18"/>
      <c r="DO222" s="18"/>
      <c r="DP222" s="18"/>
      <c r="DQ222" s="18"/>
      <c r="DR222" s="18"/>
      <c r="DS222" s="18"/>
    </row>
    <row r="223" spans="1:123" ht="63.75">
      <c r="A223" s="249">
        <v>10.16</v>
      </c>
      <c r="B223" s="221" t="s">
        <v>221</v>
      </c>
      <c r="C223" s="213" t="s">
        <v>58</v>
      </c>
      <c r="D223" s="245"/>
      <c r="E223" s="219"/>
      <c r="F223" s="220">
        <f t="shared" si="1"/>
        <v>0</v>
      </c>
      <c r="G223" s="3">
        <f>10000+2500+7500+7500+100000</f>
        <v>127500</v>
      </c>
      <c r="DL223" s="18"/>
      <c r="DM223" s="18"/>
      <c r="DN223" s="18"/>
      <c r="DO223" s="18"/>
      <c r="DP223" s="18"/>
      <c r="DQ223" s="18"/>
      <c r="DR223" s="18"/>
      <c r="DS223" s="18"/>
    </row>
    <row r="224" spans="1:123" ht="16.5">
      <c r="A224" s="270"/>
      <c r="B224" s="221"/>
      <c r="C224" s="213"/>
      <c r="D224" s="245"/>
      <c r="E224" s="219"/>
      <c r="F224" s="220">
        <f t="shared" si="1"/>
        <v>0</v>
      </c>
      <c r="G224" s="3">
        <f>G222-G223</f>
        <v>122500</v>
      </c>
      <c r="DL224" s="18"/>
      <c r="DM224" s="18"/>
      <c r="DN224" s="18"/>
      <c r="DO224" s="18"/>
      <c r="DP224" s="18"/>
      <c r="DQ224" s="18"/>
      <c r="DR224" s="18"/>
      <c r="DS224" s="18"/>
    </row>
    <row r="225" spans="1:123" ht="16.5">
      <c r="A225" s="180">
        <v>1</v>
      </c>
      <c r="B225" s="221" t="s">
        <v>222</v>
      </c>
      <c r="C225" s="213" t="s">
        <v>211</v>
      </c>
      <c r="D225" s="249">
        <v>1</v>
      </c>
      <c r="E225" s="224"/>
      <c r="F225" s="220" t="s">
        <v>160</v>
      </c>
      <c r="G225" s="3">
        <f>4.51</f>
        <v>4.51</v>
      </c>
      <c r="DL225" s="18"/>
      <c r="DM225" s="18"/>
      <c r="DN225" s="18"/>
      <c r="DO225" s="18"/>
      <c r="DP225" s="18"/>
      <c r="DQ225" s="18"/>
      <c r="DR225" s="18"/>
      <c r="DS225" s="18"/>
    </row>
    <row r="226" spans="1:123" ht="16.5">
      <c r="A226" s="180">
        <v>2</v>
      </c>
      <c r="B226" s="221" t="s">
        <v>223</v>
      </c>
      <c r="C226" s="213" t="s">
        <v>211</v>
      </c>
      <c r="D226" s="249">
        <v>1</v>
      </c>
      <c r="E226" s="224"/>
      <c r="F226" s="220" t="s">
        <v>160</v>
      </c>
      <c r="DL226" s="18"/>
      <c r="DM226" s="18"/>
      <c r="DN226" s="18"/>
      <c r="DO226" s="18"/>
      <c r="DP226" s="18"/>
      <c r="DQ226" s="18"/>
      <c r="DR226" s="18"/>
      <c r="DS226" s="18"/>
    </row>
    <row r="227" spans="1:123" ht="16.5">
      <c r="A227" s="180">
        <v>3</v>
      </c>
      <c r="B227" s="221" t="s">
        <v>224</v>
      </c>
      <c r="C227" s="213" t="s">
        <v>211</v>
      </c>
      <c r="D227" s="249">
        <v>1</v>
      </c>
      <c r="E227" s="224"/>
      <c r="F227" s="220" t="s">
        <v>160</v>
      </c>
      <c r="DL227" s="18"/>
      <c r="DM227" s="18"/>
      <c r="DN227" s="18"/>
      <c r="DO227" s="18"/>
      <c r="DP227" s="18"/>
      <c r="DQ227" s="18"/>
      <c r="DR227" s="18"/>
      <c r="DS227" s="18"/>
    </row>
    <row r="228" spans="1:123" ht="16.5">
      <c r="A228" s="180">
        <v>4</v>
      </c>
      <c r="B228" s="221" t="s">
        <v>225</v>
      </c>
      <c r="C228" s="213" t="s">
        <v>211</v>
      </c>
      <c r="D228" s="249">
        <v>1</v>
      </c>
      <c r="E228" s="224"/>
      <c r="F228" s="220" t="s">
        <v>160</v>
      </c>
      <c r="DL228" s="18"/>
      <c r="DM228" s="18"/>
      <c r="DN228" s="18"/>
      <c r="DO228" s="18"/>
      <c r="DP228" s="18"/>
      <c r="DQ228" s="18"/>
      <c r="DR228" s="18"/>
      <c r="DS228" s="18"/>
    </row>
    <row r="229" spans="1:123" ht="16.5">
      <c r="A229" s="180">
        <v>5</v>
      </c>
      <c r="B229" s="221" t="s">
        <v>226</v>
      </c>
      <c r="C229" s="213" t="s">
        <v>211</v>
      </c>
      <c r="D229" s="249">
        <v>1</v>
      </c>
      <c r="E229" s="224"/>
      <c r="F229" s="220" t="s">
        <v>160</v>
      </c>
      <c r="DL229" s="18"/>
      <c r="DM229" s="18"/>
      <c r="DN229" s="18"/>
      <c r="DO229" s="18"/>
      <c r="DP229" s="18"/>
      <c r="DQ229" s="18"/>
      <c r="DR229" s="18"/>
      <c r="DS229" s="18"/>
    </row>
    <row r="230" spans="1:123" ht="16.5">
      <c r="A230" s="180">
        <v>6</v>
      </c>
      <c r="B230" s="221" t="s">
        <v>227</v>
      </c>
      <c r="C230" s="213" t="s">
        <v>211</v>
      </c>
      <c r="D230" s="249">
        <v>1</v>
      </c>
      <c r="E230" s="224"/>
      <c r="F230" s="220" t="s">
        <v>160</v>
      </c>
      <c r="DL230" s="18"/>
      <c r="DM230" s="18"/>
      <c r="DN230" s="18"/>
      <c r="DO230" s="18"/>
      <c r="DP230" s="18"/>
      <c r="DQ230" s="18"/>
      <c r="DR230" s="18"/>
      <c r="DS230" s="18"/>
    </row>
    <row r="231" spans="1:123" ht="38.25">
      <c r="A231" s="249">
        <f>A223+0.01</f>
        <v>10.17</v>
      </c>
      <c r="B231" s="221" t="s">
        <v>228</v>
      </c>
      <c r="C231" s="253" t="s">
        <v>202</v>
      </c>
      <c r="D231" s="249">
        <v>96</v>
      </c>
      <c r="E231" s="224"/>
      <c r="F231" s="220" t="s">
        <v>160</v>
      </c>
      <c r="DL231" s="18"/>
      <c r="DM231" s="18"/>
      <c r="DN231" s="18"/>
      <c r="DO231" s="18"/>
      <c r="DP231" s="18"/>
      <c r="DQ231" s="18"/>
      <c r="DR231" s="18"/>
      <c r="DS231" s="18"/>
    </row>
    <row r="232" spans="1:123" ht="16.5">
      <c r="A232" s="270"/>
      <c r="B232" s="221"/>
      <c r="C232" s="213"/>
      <c r="D232" s="249"/>
      <c r="E232" s="219"/>
      <c r="F232" s="220"/>
      <c r="DL232" s="18"/>
      <c r="DM232" s="18"/>
      <c r="DN232" s="18"/>
      <c r="DO232" s="18"/>
      <c r="DP232" s="18"/>
      <c r="DQ232" s="18"/>
      <c r="DR232" s="18"/>
      <c r="DS232" s="18"/>
    </row>
    <row r="233" spans="1:123" ht="25.5">
      <c r="A233" s="249">
        <f>A231+0.01</f>
        <v>10.18</v>
      </c>
      <c r="B233" s="221" t="s">
        <v>229</v>
      </c>
      <c r="C233" s="253" t="s">
        <v>202</v>
      </c>
      <c r="D233" s="249">
        <v>16.72</v>
      </c>
      <c r="E233" s="224"/>
      <c r="F233" s="220">
        <f>E233*D233</f>
        <v>0</v>
      </c>
      <c r="DL233" s="18"/>
      <c r="DM233" s="18"/>
      <c r="DN233" s="18"/>
      <c r="DO233" s="18"/>
      <c r="DP233" s="18"/>
      <c r="DQ233" s="18"/>
      <c r="DR233" s="18"/>
      <c r="DS233" s="18"/>
    </row>
    <row r="234" spans="1:123" ht="16.5">
      <c r="A234" s="270"/>
      <c r="B234" s="242"/>
      <c r="C234" s="242"/>
      <c r="D234" s="249"/>
      <c r="E234" s="240"/>
      <c r="F234" s="240"/>
      <c r="DL234" s="18"/>
      <c r="DM234" s="18"/>
      <c r="DN234" s="18"/>
      <c r="DO234" s="18"/>
      <c r="DP234" s="18"/>
      <c r="DQ234" s="18"/>
      <c r="DR234" s="18"/>
      <c r="DS234" s="18"/>
    </row>
    <row r="235" spans="1:123" ht="25.5">
      <c r="A235" s="271">
        <f>A233+0.01</f>
        <v>10.19</v>
      </c>
      <c r="B235" s="242" t="s">
        <v>230</v>
      </c>
      <c r="C235" s="253" t="s">
        <v>202</v>
      </c>
      <c r="D235" s="249">
        <v>23</v>
      </c>
      <c r="E235" s="224"/>
      <c r="F235" s="220">
        <f>E235*D235</f>
        <v>0</v>
      </c>
      <c r="DL235" s="18"/>
      <c r="DM235" s="18"/>
      <c r="DN235" s="18"/>
      <c r="DO235" s="18"/>
      <c r="DP235" s="18"/>
      <c r="DQ235" s="18"/>
      <c r="DR235" s="18"/>
      <c r="DS235" s="18"/>
    </row>
    <row r="236" spans="1:123" ht="16.5">
      <c r="A236" s="241"/>
      <c r="B236" s="242"/>
      <c r="C236" s="242"/>
      <c r="D236" s="249"/>
      <c r="E236" s="240"/>
      <c r="F236" s="240"/>
      <c r="DL236" s="18"/>
      <c r="DM236" s="18"/>
      <c r="DN236" s="18"/>
      <c r="DO236" s="18"/>
      <c r="DP236" s="18"/>
      <c r="DQ236" s="18"/>
      <c r="DR236" s="18"/>
      <c r="DS236" s="18"/>
    </row>
    <row r="237" spans="1:123" ht="25.5">
      <c r="A237" s="271">
        <f>A235+0.01</f>
        <v>10.2</v>
      </c>
      <c r="B237" s="242" t="s">
        <v>231</v>
      </c>
      <c r="C237" s="213" t="s">
        <v>232</v>
      </c>
      <c r="D237" s="249">
        <v>1</v>
      </c>
      <c r="E237" s="224"/>
      <c r="F237" s="220">
        <f>E237*D237</f>
        <v>0</v>
      </c>
      <c r="DL237" s="18"/>
      <c r="DM237" s="18"/>
      <c r="DN237" s="18"/>
      <c r="DO237" s="18"/>
      <c r="DP237" s="18"/>
      <c r="DQ237" s="18"/>
      <c r="DR237" s="18"/>
      <c r="DS237" s="18"/>
    </row>
    <row r="238" spans="1:123" ht="16.5">
      <c r="A238" s="241"/>
      <c r="B238" s="242"/>
      <c r="C238" s="242"/>
      <c r="D238" s="241"/>
      <c r="E238" s="240"/>
      <c r="F238" s="240"/>
      <c r="DL238" s="18"/>
      <c r="DM238" s="18"/>
      <c r="DN238" s="18"/>
      <c r="DO238" s="18"/>
      <c r="DP238" s="18"/>
      <c r="DQ238" s="18"/>
      <c r="DR238" s="18"/>
      <c r="DS238" s="18"/>
    </row>
    <row r="239" spans="1:123" ht="25.5">
      <c r="A239" s="271">
        <f>A237+0.01</f>
        <v>10.209999999999999</v>
      </c>
      <c r="B239" s="242" t="s">
        <v>233</v>
      </c>
      <c r="C239" s="213" t="s">
        <v>232</v>
      </c>
      <c r="D239" s="249">
        <v>1</v>
      </c>
      <c r="E239" s="224"/>
      <c r="F239" s="220">
        <f>E239*D239</f>
        <v>0</v>
      </c>
      <c r="DL239" s="18"/>
      <c r="DM239" s="18"/>
      <c r="DN239" s="18"/>
      <c r="DO239" s="18"/>
      <c r="DP239" s="18"/>
      <c r="DQ239" s="18"/>
      <c r="DR239" s="18"/>
      <c r="DS239" s="18"/>
    </row>
    <row r="240" spans="1:123" ht="16.5">
      <c r="A240" s="241"/>
      <c r="B240" s="242"/>
      <c r="C240" s="242"/>
      <c r="D240" s="241"/>
      <c r="E240" s="240"/>
      <c r="F240" s="240"/>
      <c r="DL240" s="18"/>
      <c r="DM240" s="18"/>
      <c r="DN240" s="18"/>
      <c r="DO240" s="18"/>
      <c r="DP240" s="18"/>
      <c r="DQ240" s="18"/>
      <c r="DR240" s="18"/>
      <c r="DS240" s="18"/>
    </row>
    <row r="241" spans="1:123" ht="51.75">
      <c r="A241" s="271">
        <v>10.22</v>
      </c>
      <c r="B241" s="272" t="s">
        <v>234</v>
      </c>
      <c r="C241" s="213" t="s">
        <v>235</v>
      </c>
      <c r="D241" s="249">
        <v>4</v>
      </c>
      <c r="E241" s="224"/>
      <c r="F241" s="220">
        <f>E241*D241</f>
        <v>0</v>
      </c>
      <c r="DL241" s="18"/>
      <c r="DM241" s="18"/>
      <c r="DN241" s="18"/>
      <c r="DO241" s="18"/>
      <c r="DP241" s="18"/>
      <c r="DQ241" s="18"/>
      <c r="DR241" s="18"/>
      <c r="DS241" s="18"/>
    </row>
    <row r="242" spans="1:123" ht="16.5">
      <c r="A242" s="241"/>
      <c r="B242" s="242"/>
      <c r="C242" s="242"/>
      <c r="D242" s="241"/>
      <c r="E242" s="240"/>
      <c r="F242" s="240"/>
      <c r="DL242" s="18"/>
      <c r="DM242" s="18"/>
      <c r="DN242" s="18"/>
      <c r="DO242" s="18"/>
      <c r="DP242" s="18"/>
      <c r="DQ242" s="18"/>
      <c r="DR242" s="18"/>
      <c r="DS242" s="18"/>
    </row>
    <row r="243" spans="1:123" ht="16.5">
      <c r="A243" s="241">
        <v>10.23</v>
      </c>
      <c r="B243" s="242" t="s">
        <v>236</v>
      </c>
      <c r="C243" s="242" t="s">
        <v>235</v>
      </c>
      <c r="D243" s="249">
        <v>11</v>
      </c>
      <c r="E243" s="224"/>
      <c r="F243" s="220">
        <f>E243*D243</f>
        <v>0</v>
      </c>
      <c r="DL243" s="18"/>
      <c r="DM243" s="18"/>
      <c r="DN243" s="18"/>
      <c r="DO243" s="18"/>
      <c r="DP243" s="18"/>
      <c r="DQ243" s="18"/>
      <c r="DR243" s="18"/>
      <c r="DS243" s="18"/>
    </row>
    <row r="244" spans="1:123" ht="16.5">
      <c r="A244" s="241"/>
      <c r="B244" s="242"/>
      <c r="C244" s="242"/>
      <c r="D244" s="241"/>
      <c r="E244" s="240"/>
      <c r="F244" s="240"/>
      <c r="DL244" s="18"/>
      <c r="DM244" s="18"/>
      <c r="DN244" s="18"/>
      <c r="DO244" s="18"/>
      <c r="DP244" s="18"/>
      <c r="DQ244" s="18"/>
      <c r="DR244" s="18"/>
      <c r="DS244" s="18"/>
    </row>
    <row r="245" spans="1:123" ht="16.5">
      <c r="A245" s="228"/>
      <c r="B245" s="229" t="s">
        <v>237</v>
      </c>
      <c r="C245" s="230"/>
      <c r="D245" s="210"/>
      <c r="E245" s="231"/>
      <c r="F245" s="232">
        <f>SUM(F219:F244)</f>
        <v>0</v>
      </c>
      <c r="DL245" s="18"/>
      <c r="DM245" s="18"/>
      <c r="DN245" s="18"/>
      <c r="DO245" s="18"/>
      <c r="DP245" s="18"/>
      <c r="DQ245" s="18"/>
      <c r="DR245" s="18"/>
      <c r="DS245" s="18"/>
    </row>
    <row r="246" spans="1:123" ht="16.5">
      <c r="A246" s="180"/>
      <c r="B246" s="197"/>
      <c r="C246" s="213"/>
      <c r="D246" s="273"/>
      <c r="E246" s="234"/>
      <c r="F246" s="246"/>
      <c r="DL246" s="18"/>
      <c r="DM246" s="18"/>
      <c r="DN246" s="18"/>
      <c r="DO246" s="18"/>
      <c r="DP246" s="18"/>
      <c r="DQ246" s="18"/>
      <c r="DR246" s="18"/>
      <c r="DS246" s="18"/>
    </row>
    <row r="247" spans="1:214" ht="16.5">
      <c r="A247" s="182"/>
      <c r="B247" s="274"/>
      <c r="C247" s="275"/>
      <c r="D247" s="146"/>
      <c r="E247" s="21"/>
      <c r="F247" s="276"/>
      <c r="DL247" s="18"/>
      <c r="DM247" s="18"/>
      <c r="DN247" s="18"/>
      <c r="DO247" s="18"/>
      <c r="DP247" s="18"/>
      <c r="DQ247" s="18"/>
      <c r="DR247" s="18"/>
      <c r="DS247" s="18"/>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row>
    <row r="248" spans="1:214" ht="16.5">
      <c r="A248" s="277"/>
      <c r="B248" s="278" t="s">
        <v>6</v>
      </c>
      <c r="C248" s="175"/>
      <c r="D248" s="279"/>
      <c r="E248" s="280"/>
      <c r="F248" s="281"/>
      <c r="DL248" s="18"/>
      <c r="DM248" s="18"/>
      <c r="DN248" s="18"/>
      <c r="DO248" s="18"/>
      <c r="DP248" s="18"/>
      <c r="DQ248" s="18"/>
      <c r="DR248" s="18"/>
      <c r="DS248" s="18"/>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row>
    <row r="249" spans="1:214" ht="16.5">
      <c r="A249" s="206"/>
      <c r="B249" s="282"/>
      <c r="C249" s="275"/>
      <c r="D249" s="283"/>
      <c r="E249" s="21"/>
      <c r="F249" s="276"/>
      <c r="DL249" s="18"/>
      <c r="DM249" s="18"/>
      <c r="DN249" s="18"/>
      <c r="DO249" s="18"/>
      <c r="DP249" s="18"/>
      <c r="DQ249" s="18"/>
      <c r="DR249" s="18"/>
      <c r="DS249" s="18"/>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row>
    <row r="250" spans="1:214" ht="16.5">
      <c r="A250" s="206"/>
      <c r="B250" s="203" t="s">
        <v>23</v>
      </c>
      <c r="C250" s="275"/>
      <c r="D250" s="146"/>
      <c r="E250" s="21"/>
      <c r="F250" s="147">
        <f>F125</f>
        <v>0</v>
      </c>
      <c r="DL250" s="18"/>
      <c r="DM250" s="18"/>
      <c r="DN250" s="18"/>
      <c r="DO250" s="18"/>
      <c r="DP250" s="18"/>
      <c r="DQ250" s="18"/>
      <c r="DR250" s="18"/>
      <c r="DS250" s="18"/>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row>
    <row r="251" spans="1:214" ht="16.5">
      <c r="A251" s="206"/>
      <c r="B251" s="203"/>
      <c r="C251" s="275"/>
      <c r="D251" s="146"/>
      <c r="E251" s="21"/>
      <c r="F251" s="147"/>
      <c r="DL251" s="18"/>
      <c r="DM251" s="18"/>
      <c r="DN251" s="18"/>
      <c r="DO251" s="18"/>
      <c r="DP251" s="18"/>
      <c r="DQ251" s="18"/>
      <c r="DR251" s="18"/>
      <c r="DS251" s="18"/>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row>
    <row r="252" spans="1:123" s="27" customFormat="1" ht="15">
      <c r="A252" s="206"/>
      <c r="B252" s="203" t="str">
        <f>B128</f>
        <v>SECTION 07- DOORS AND WINDOWS </v>
      </c>
      <c r="C252" s="284"/>
      <c r="D252" s="146"/>
      <c r="E252" s="21"/>
      <c r="F252" s="147">
        <f>F167</f>
        <v>0</v>
      </c>
      <c r="DL252" s="29"/>
      <c r="DM252" s="30"/>
      <c r="DN252" s="30"/>
      <c r="DO252" s="30"/>
      <c r="DP252" s="30"/>
      <c r="DQ252" s="30"/>
      <c r="DR252" s="30"/>
      <c r="DS252" s="30"/>
    </row>
    <row r="253" spans="1:123" s="27" customFormat="1" ht="15">
      <c r="A253" s="206"/>
      <c r="B253" s="203"/>
      <c r="C253" s="284"/>
      <c r="D253" s="146"/>
      <c r="E253" s="21"/>
      <c r="F253" s="147"/>
      <c r="DL253" s="29"/>
      <c r="DM253" s="30"/>
      <c r="DN253" s="30"/>
      <c r="DO253" s="30"/>
      <c r="DP253" s="30"/>
      <c r="DQ253" s="30"/>
      <c r="DR253" s="30"/>
      <c r="DS253" s="30"/>
    </row>
    <row r="254" spans="1:123" s="27" customFormat="1" ht="15">
      <c r="A254" s="206"/>
      <c r="B254" s="203" t="str">
        <f>B169</f>
        <v>SECTION 09 - METAL WORK CEILING AND PARTTION</v>
      </c>
      <c r="C254" s="284"/>
      <c r="D254" s="146"/>
      <c r="E254" s="21"/>
      <c r="F254" s="147">
        <f>F214</f>
        <v>0</v>
      </c>
      <c r="DL254" s="29"/>
      <c r="DM254" s="30"/>
      <c r="DN254" s="30"/>
      <c r="DO254" s="30"/>
      <c r="DP254" s="30"/>
      <c r="DQ254" s="30"/>
      <c r="DR254" s="30"/>
      <c r="DS254" s="30"/>
    </row>
    <row r="255" spans="1:123" s="27" customFormat="1" ht="15">
      <c r="A255" s="206"/>
      <c r="B255" s="203"/>
      <c r="C255" s="284"/>
      <c r="D255" s="146"/>
      <c r="E255" s="21"/>
      <c r="F255" s="147"/>
      <c r="DL255" s="29"/>
      <c r="DM255" s="30"/>
      <c r="DN255" s="30"/>
      <c r="DO255" s="30"/>
      <c r="DP255" s="30"/>
      <c r="DQ255" s="30"/>
      <c r="DR255" s="30"/>
      <c r="DS255" s="30"/>
    </row>
    <row r="256" spans="1:123" s="27" customFormat="1" ht="15">
      <c r="A256" s="206"/>
      <c r="B256" s="203" t="str">
        <f>B217</f>
        <v>SECTION 10 -FLOOR , WALL AND CEILING FINISHES</v>
      </c>
      <c r="C256" s="284"/>
      <c r="D256" s="146"/>
      <c r="E256" s="21"/>
      <c r="F256" s="147">
        <f>F245</f>
        <v>0</v>
      </c>
      <c r="DL256" s="29"/>
      <c r="DM256" s="30"/>
      <c r="DN256" s="30"/>
      <c r="DO256" s="30"/>
      <c r="DP256" s="30"/>
      <c r="DQ256" s="30"/>
      <c r="DR256" s="30"/>
      <c r="DS256" s="30"/>
    </row>
    <row r="257" spans="1:123" s="27" customFormat="1" ht="15">
      <c r="A257" s="206"/>
      <c r="B257" s="203"/>
      <c r="C257" s="285"/>
      <c r="D257" s="146"/>
      <c r="E257" s="21"/>
      <c r="F257" s="147"/>
      <c r="DL257" s="29"/>
      <c r="DM257" s="30"/>
      <c r="DN257" s="30"/>
      <c r="DO257" s="30"/>
      <c r="DP257" s="30"/>
      <c r="DQ257" s="30"/>
      <c r="DR257" s="30"/>
      <c r="DS257" s="30"/>
    </row>
    <row r="258" spans="1:123" s="27" customFormat="1" ht="15">
      <c r="A258" s="206"/>
      <c r="B258" s="286" t="s">
        <v>9</v>
      </c>
      <c r="C258" s="152"/>
      <c r="D258" s="153"/>
      <c r="E258" s="154"/>
      <c r="F258" s="155">
        <f>SUM(F250:F257)</f>
        <v>0</v>
      </c>
      <c r="DL258" s="29"/>
      <c r="DM258" s="30"/>
      <c r="DN258" s="30"/>
      <c r="DO258" s="30"/>
      <c r="DP258" s="30"/>
      <c r="DQ258" s="30"/>
      <c r="DR258" s="30"/>
      <c r="DS258" s="30"/>
    </row>
    <row r="259" spans="1:123" s="27" customFormat="1" ht="15">
      <c r="A259" s="206"/>
      <c r="B259" s="205"/>
      <c r="C259" s="285"/>
      <c r="D259" s="146"/>
      <c r="E259" s="21"/>
      <c r="F259" s="147"/>
      <c r="DL259" s="29"/>
      <c r="DM259" s="30"/>
      <c r="DN259" s="30"/>
      <c r="DO259" s="30"/>
      <c r="DP259" s="30"/>
      <c r="DQ259" s="30"/>
      <c r="DR259" s="30"/>
      <c r="DS259" s="30"/>
    </row>
    <row r="260" spans="1:123" s="27" customFormat="1" ht="15">
      <c r="A260" s="206"/>
      <c r="B260" s="287" t="s">
        <v>10</v>
      </c>
      <c r="C260" s="285"/>
      <c r="D260" s="146"/>
      <c r="E260" s="288"/>
      <c r="F260" s="147"/>
      <c r="DL260" s="29"/>
      <c r="DM260" s="30"/>
      <c r="DN260" s="30"/>
      <c r="DO260" s="30"/>
      <c r="DP260" s="30"/>
      <c r="DQ260" s="30"/>
      <c r="DR260" s="30"/>
      <c r="DS260" s="30"/>
    </row>
    <row r="261" spans="1:123" s="27" customFormat="1" ht="15">
      <c r="A261" s="206"/>
      <c r="B261" s="287"/>
      <c r="C261" s="285"/>
      <c r="D261" s="146"/>
      <c r="E261" s="21"/>
      <c r="F261" s="147"/>
      <c r="DL261" s="29"/>
      <c r="DM261" s="30"/>
      <c r="DN261" s="30"/>
      <c r="DO261" s="30"/>
      <c r="DP261" s="30"/>
      <c r="DQ261" s="30"/>
      <c r="DR261" s="30"/>
      <c r="DS261" s="30"/>
    </row>
    <row r="262" spans="1:123" s="27" customFormat="1" ht="15">
      <c r="A262" s="206"/>
      <c r="B262" s="151" t="s">
        <v>238</v>
      </c>
      <c r="C262" s="152"/>
      <c r="D262" s="153"/>
      <c r="E262" s="154"/>
      <c r="F262" s="155">
        <f>F258-F260</f>
        <v>0</v>
      </c>
      <c r="DL262" s="29"/>
      <c r="DM262" s="30"/>
      <c r="DN262" s="30"/>
      <c r="DO262" s="30"/>
      <c r="DP262" s="30"/>
      <c r="DQ262" s="30"/>
      <c r="DR262" s="30"/>
      <c r="DS262" s="30"/>
    </row>
    <row r="263" spans="1:123" s="27" customFormat="1" ht="15">
      <c r="A263" s="206"/>
      <c r="B263" s="287"/>
      <c r="C263" s="285"/>
      <c r="D263" s="146"/>
      <c r="E263" s="21"/>
      <c r="F263" s="147"/>
      <c r="DL263" s="29"/>
      <c r="DM263" s="30"/>
      <c r="DN263" s="30"/>
      <c r="DO263" s="30"/>
      <c r="DP263" s="30"/>
      <c r="DQ263" s="30"/>
      <c r="DR263" s="30"/>
      <c r="DS263" s="30"/>
    </row>
    <row r="264" spans="1:123" s="27" customFormat="1" ht="15">
      <c r="A264" s="206"/>
      <c r="B264" s="205" t="s">
        <v>12</v>
      </c>
      <c r="C264" s="285"/>
      <c r="D264" s="146"/>
      <c r="E264" s="21"/>
      <c r="F264" s="147">
        <f>F262*0.1</f>
        <v>0</v>
      </c>
      <c r="DL264" s="29"/>
      <c r="DM264" s="30"/>
      <c r="DN264" s="30"/>
      <c r="DO264" s="30"/>
      <c r="DP264" s="30"/>
      <c r="DQ264" s="30"/>
      <c r="DR264" s="30"/>
      <c r="DS264" s="30"/>
    </row>
    <row r="265" spans="1:123" s="27" customFormat="1" ht="15">
      <c r="A265" s="206"/>
      <c r="B265" s="205"/>
      <c r="C265" s="285"/>
      <c r="D265" s="146"/>
      <c r="E265" s="21"/>
      <c r="F265" s="147"/>
      <c r="DL265" s="29"/>
      <c r="DM265" s="30"/>
      <c r="DN265" s="30"/>
      <c r="DO265" s="30"/>
      <c r="DP265" s="30"/>
      <c r="DQ265" s="30"/>
      <c r="DR265" s="30"/>
      <c r="DS265" s="30"/>
    </row>
    <row r="266" spans="1:123" s="27" customFormat="1" ht="15">
      <c r="A266" s="206"/>
      <c r="B266" s="286" t="s">
        <v>11</v>
      </c>
      <c r="C266" s="152"/>
      <c r="D266" s="153"/>
      <c r="E266" s="154"/>
      <c r="F266" s="155">
        <f>SUM(F262:F265)</f>
        <v>0</v>
      </c>
      <c r="DL266" s="29"/>
      <c r="DM266" s="30"/>
      <c r="DN266" s="30"/>
      <c r="DO266" s="30"/>
      <c r="DP266" s="30"/>
      <c r="DQ266" s="30"/>
      <c r="DR266" s="30"/>
      <c r="DS266" s="30"/>
    </row>
    <row r="267" spans="1:123" s="27" customFormat="1" ht="15">
      <c r="A267" s="206"/>
      <c r="B267" s="274"/>
      <c r="C267" s="284"/>
      <c r="D267" s="146"/>
      <c r="E267" s="21"/>
      <c r="F267" s="147"/>
      <c r="DL267" s="29"/>
      <c r="DM267" s="30"/>
      <c r="DN267" s="30"/>
      <c r="DO267" s="30"/>
      <c r="DP267" s="30"/>
      <c r="DQ267" s="30"/>
      <c r="DR267" s="30"/>
      <c r="DS267" s="30"/>
    </row>
    <row r="268" spans="1:123" s="27" customFormat="1" ht="15">
      <c r="A268" s="206"/>
      <c r="B268" s="144" t="s">
        <v>132</v>
      </c>
      <c r="C268" s="145"/>
      <c r="D268" s="146"/>
      <c r="E268" s="21"/>
      <c r="F268" s="147"/>
      <c r="DL268" s="29"/>
      <c r="DM268" s="30"/>
      <c r="DN268" s="30"/>
      <c r="DO268" s="30"/>
      <c r="DP268" s="30"/>
      <c r="DQ268" s="30"/>
      <c r="DR268" s="30"/>
      <c r="DS268" s="30"/>
    </row>
    <row r="269" spans="1:123" s="27" customFormat="1" ht="15">
      <c r="A269" s="206"/>
      <c r="B269" s="148"/>
      <c r="C269" s="149"/>
      <c r="D269" s="146"/>
      <c r="E269" s="21"/>
      <c r="F269" s="150"/>
      <c r="DL269" s="29"/>
      <c r="DM269" s="30"/>
      <c r="DN269" s="30"/>
      <c r="DO269" s="30"/>
      <c r="DP269" s="30"/>
      <c r="DQ269" s="30"/>
      <c r="DR269" s="30"/>
      <c r="DS269" s="30"/>
    </row>
    <row r="270" spans="1:123" s="27" customFormat="1" ht="15">
      <c r="A270" s="206"/>
      <c r="B270" s="151" t="s">
        <v>133</v>
      </c>
      <c r="C270" s="152"/>
      <c r="D270" s="153"/>
      <c r="E270" s="154"/>
      <c r="F270" s="155">
        <f>F266</f>
        <v>0</v>
      </c>
      <c r="DL270" s="29"/>
      <c r="DM270" s="30"/>
      <c r="DN270" s="30"/>
      <c r="DO270" s="30"/>
      <c r="DP270" s="30"/>
      <c r="DQ270" s="30"/>
      <c r="DR270" s="30"/>
      <c r="DS270" s="30"/>
    </row>
    <row r="271" spans="1:6" s="30" customFormat="1" ht="15">
      <c r="A271" s="206"/>
      <c r="B271" s="148"/>
      <c r="C271" s="149"/>
      <c r="D271" s="146"/>
      <c r="E271" s="156"/>
      <c r="F271" s="157"/>
    </row>
  </sheetData>
  <sheetProtection selectLockedCells="1" selectUnlockedCells="1"/>
  <mergeCells count="2">
    <mergeCell ref="B1:C1"/>
    <mergeCell ref="A8:F8"/>
  </mergeCells>
  <conditionalFormatting sqref="D250:D257">
    <cfRule type="cellIs" priority="1" dxfId="0" operator="equal" stopIfTrue="1">
      <formula>0</formula>
    </cfRule>
  </conditionalFormatting>
  <conditionalFormatting sqref="C221:C230 E249:E257">
    <cfRule type="cellIs" priority="2" dxfId="0" operator="equal" stopIfTrue="1">
      <formula>0</formula>
    </cfRule>
  </conditionalFormatting>
  <conditionalFormatting sqref="E248">
    <cfRule type="cellIs" priority="3" dxfId="0" operator="equal" stopIfTrue="1">
      <formula>0</formula>
    </cfRule>
  </conditionalFormatting>
  <conditionalFormatting sqref="F249">
    <cfRule type="cellIs" priority="4" dxfId="0" operator="equal" stopIfTrue="1">
      <formula>0</formula>
    </cfRule>
  </conditionalFormatting>
  <conditionalFormatting sqref="C232 C237 C239 C241">
    <cfRule type="cellIs" priority="5" dxfId="0" operator="equal" stopIfTrue="1">
      <formula>0</formula>
    </cfRule>
  </conditionalFormatting>
  <conditionalFormatting sqref="D268:D269">
    <cfRule type="cellIs" priority="6" dxfId="0" operator="equal" stopIfTrue="1">
      <formula>0</formula>
    </cfRule>
  </conditionalFormatting>
  <conditionalFormatting sqref="D72:E72 D128:E128 D169:E169 D217:E217">
    <cfRule type="cellIs" priority="7" dxfId="0" operator="equal" stopIfTrue="1">
      <formula>0</formula>
    </cfRule>
  </conditionalFormatting>
  <conditionalFormatting sqref="A247 C11 C13:C49 C71 C73 C75:C91 C93:C95 C123:C124 C126:C127 C130:D131 C143:D143 C166 C168 C215:C216 C246 C257:C266 C270">
    <cfRule type="cellIs" priority="8" dxfId="0" operator="equal" stopIfTrue="1">
      <formula>0</formula>
    </cfRule>
  </conditionalFormatting>
  <conditionalFormatting sqref="C125 C167 C214 C245">
    <cfRule type="cellIs" priority="9" dxfId="0" operator="equal" stopIfTrue="1">
      <formula>0</formula>
    </cfRule>
  </conditionalFormatting>
  <conditionalFormatting sqref="D221:D224">
    <cfRule type="cellIs" priority="10" dxfId="0" operator="equal" stopIfTrue="1">
      <formula>0</formula>
    </cfRule>
  </conditionalFormatting>
  <conditionalFormatting sqref="D166 D247 D259:D267 D270:D271">
    <cfRule type="cellIs" priority="11" dxfId="0" operator="equal" stopIfTrue="1">
      <formula>0</formula>
    </cfRule>
  </conditionalFormatting>
  <conditionalFormatting sqref="D125 D167 D214:D216 D245">
    <cfRule type="cellIs" priority="12" dxfId="0" operator="equal" stopIfTrue="1">
      <formula>0</formula>
    </cfRule>
  </conditionalFormatting>
  <conditionalFormatting sqref="D258">
    <cfRule type="cellIs" priority="13" dxfId="0" operator="equal" stopIfTrue="1">
      <formula>0</formula>
    </cfRule>
  </conditionalFormatting>
  <conditionalFormatting sqref="E125 E167 E214 E245">
    <cfRule type="cellIs" priority="14" dxfId="0" operator="equal" stopIfTrue="1">
      <formula>0</formula>
    </cfRule>
  </conditionalFormatting>
  <conditionalFormatting sqref="E247 E259 E261 E263:E265 E267:E269">
    <cfRule type="cellIs" priority="15" dxfId="0" operator="equal" stopIfTrue="1">
      <formula>0</formula>
    </cfRule>
  </conditionalFormatting>
  <conditionalFormatting sqref="F247">
    <cfRule type="cellIs" priority="16" dxfId="0" operator="equal" stopIfTrue="1">
      <formula>0</formula>
    </cfRule>
  </conditionalFormatting>
  <conditionalFormatting sqref="C202 C210">
    <cfRule type="cellIs" priority="17" dxfId="0" operator="equal" stopIfTrue="1">
      <formula>0</formula>
    </cfRule>
  </conditionalFormatting>
  <conditionalFormatting sqref="C212">
    <cfRule type="cellIs" priority="18" dxfId="0" operator="equal" stopIfTrue="1">
      <formula>0</formula>
    </cfRule>
  </conditionalFormatting>
  <hyperlinks>
    <hyperlink ref="B5" r:id="rId1" display="E-MAIL :         chrysant@slt.lk"/>
  </hyperlinks>
  <printOptions/>
  <pageMargins left="0.4201388888888889" right="0.14027777777777778" top="0.24027777777777778" bottom="0.3298611111111111" header="0.5118055555555555" footer="0.12013888888888889"/>
  <pageSetup horizontalDpi="300" verticalDpi="300" orientation="portrait" scale="84"/>
  <headerFooter alignWithMargins="0">
    <oddFooter>&amp;C&amp;"Times New Roman,Regular"&amp;12Page &amp;P</oddFooter>
  </headerFooter>
  <rowBreaks count="2" manualBreakCount="2">
    <brk id="216" max="255" man="1"/>
    <brk id="247"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Sangapalaarachchige, Nilantha (IWMI)</dc:creator>
  <cp:keywords/>
  <dc:description/>
  <cp:lastModifiedBy>Sangapalaarachchige, Nilantha (IWMI)</cp:lastModifiedBy>
  <dcterms:created xsi:type="dcterms:W3CDTF">2024-04-09T11:35:28Z</dcterms:created>
  <dcterms:modified xsi:type="dcterms:W3CDTF">2024-04-09T11:35:28Z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